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codeName="EstaPastaDeTrabalho"/>
  <mc:AlternateContent xmlns:mc="http://schemas.openxmlformats.org/markup-compatibility/2006">
    <mc:Choice Requires="x15">
      <x15ac:absPath xmlns:x15ac="http://schemas.microsoft.com/office/spreadsheetml/2010/11/ac" url="C:\Users\jean.spindola\Desktop\SEINFRA\Manual - Análise de Projeto\"/>
    </mc:Choice>
  </mc:AlternateContent>
  <xr:revisionPtr revIDLastSave="0" documentId="13_ncr:1_{D097F72F-DD92-4584-A98E-8C1661A22B56}" xr6:coauthVersionLast="47" xr6:coauthVersionMax="47" xr10:uidLastSave="{00000000-0000-0000-0000-000000000000}"/>
  <bookViews>
    <workbookView xWindow="-120" yWindow="-120" windowWidth="29040" windowHeight="15720" tabRatio="850" xr2:uid="{00000000-000D-0000-FFFF-FFFF00000000}"/>
  </bookViews>
  <sheets>
    <sheet name="GRÁFICOS" sheetId="123" r:id="rId1"/>
    <sheet name="VOLUMES_APRESENTAÇÃO" sheetId="99" r:id="rId2"/>
    <sheet name="TRÁFEGO" sheetId="113" r:id="rId3"/>
    <sheet name="EST_TOPOGRAFICOS" sheetId="111" r:id="rId4"/>
    <sheet name="PROJ_TOPOGRAFICOS" sheetId="112" r:id="rId5"/>
    <sheet name="HIDROLÓGICO" sheetId="107" r:id="rId6"/>
    <sheet name="GEOLÓGICOS" sheetId="103" r:id="rId7"/>
    <sheet name="GEOTÉCNICO" sheetId="116" r:id="rId8"/>
    <sheet name="EST_E_PROJ_DESAPROPRIAÇÃO" sheetId="100" r:id="rId9"/>
    <sheet name="AMBIENTAL" sheetId="121" r:id="rId10"/>
    <sheet name="ENSAIOS_REABILIT_RESTAURAÇ" sheetId="117" r:id="rId11"/>
    <sheet name="GEOMÉTRICO" sheetId="104" r:id="rId12"/>
    <sheet name="TERRAPLANAGEM" sheetId="114" r:id="rId13"/>
    <sheet name="PAVIMENTAÇÃO" sheetId="108" r:id="rId14"/>
    <sheet name="PROJ_REABIL" sheetId="125" r:id="rId15"/>
    <sheet name="PROJ_RESTAUR" sheetId="126" r:id="rId16"/>
    <sheet name="DRENAGEM" sheetId="115" r:id="rId17"/>
    <sheet name="SINALIZAÇÃO" sheetId="102" r:id="rId18"/>
    <sheet name="OAC" sheetId="124" r:id="rId19"/>
    <sheet name="OAE" sheetId="109" r:id="rId20"/>
    <sheet name="PAISAGISMO" sheetId="119" r:id="rId21"/>
    <sheet name="ILUMINAÇÃO" sheetId="120" r:id="rId22"/>
    <sheet name="PLANEJAMENTO" sheetId="118" r:id="rId23"/>
  </sheets>
  <definedNames>
    <definedName name="_xlnm.Print_Area" localSheetId="9">AMBIENTAL!$A$1:$F$52</definedName>
    <definedName name="_xlnm.Print_Area" localSheetId="16">DRENAGEM!$A$1:$F$105</definedName>
    <definedName name="_xlnm.Print_Area" localSheetId="10">ENSAIOS_REABILIT_RESTAURAÇ!$A$1:$F$84</definedName>
    <definedName name="_xlnm.Print_Area" localSheetId="8">EST_E_PROJ_DESAPROPRIAÇÃO!$A$1:$F$43</definedName>
    <definedName name="_xlnm.Print_Area" localSheetId="3">EST_TOPOGRAFICOS!$A$1:$F$77</definedName>
    <definedName name="_xlnm.Print_Area" localSheetId="6">GEOLÓGICOS!$A$1:$F$37</definedName>
    <definedName name="_xlnm.Print_Area" localSheetId="11">GEOMÉTRICO!$A$1:$F$76</definedName>
    <definedName name="_xlnm.Print_Area" localSheetId="7">GEOTÉCNICO!$A$1:$F$149</definedName>
    <definedName name="_xlnm.Print_Area" localSheetId="0">GRÁFICOS!$A$1:$G$115</definedName>
    <definedName name="_xlnm.Print_Area" localSheetId="5">HIDROLÓGICO!$A$1:$F$120</definedName>
    <definedName name="_xlnm.Print_Area" localSheetId="21">ILUMINAÇÃO!$A$1:$F$53</definedName>
    <definedName name="_xlnm.Print_Area" localSheetId="18">OAC!$A$1:$F$169</definedName>
    <definedName name="_xlnm.Print_Area" localSheetId="19">OAE!$A$1:$F$269</definedName>
    <definedName name="_xlnm.Print_Area" localSheetId="20">PAISAGISMO!$A$1:$F$35</definedName>
    <definedName name="_xlnm.Print_Area" localSheetId="13">PAVIMENTAÇÃO!$A$1:$F$127</definedName>
    <definedName name="_xlnm.Print_Area" localSheetId="22">PLANEJAMENTO!$A$1:$F$78</definedName>
    <definedName name="_xlnm.Print_Area" localSheetId="14">PROJ_REABIL!$A$1:$F$111</definedName>
    <definedName name="_xlnm.Print_Area" localSheetId="15">PROJ_RESTAUR!$A$1:$F$171</definedName>
    <definedName name="_xlnm.Print_Area" localSheetId="4">PROJ_TOPOGRAFICOS!$A$1:$F$65</definedName>
    <definedName name="_xlnm.Print_Area" localSheetId="17">SINALIZAÇÃO!$A$1:$F$83</definedName>
    <definedName name="_xlnm.Print_Area" localSheetId="12">TERRAPLANAGEM!$A$1:$F$107</definedName>
    <definedName name="_xlnm.Print_Area" localSheetId="2">TRÁFEGO!$A$1:$F$72</definedName>
    <definedName name="_xlnm.Print_Area" localSheetId="1">VOLUMES_APRESENTAÇÃO!$A$1:$F$42</definedName>
    <definedName name="_xlnm.Print_Titles" localSheetId="9">AMBIENTAL!$1:$11</definedName>
    <definedName name="_xlnm.Print_Titles" localSheetId="16">DRENAGEM!$1:$11</definedName>
    <definedName name="_xlnm.Print_Titles" localSheetId="10">ENSAIOS_REABILIT_RESTAURAÇ!$1:$11</definedName>
    <definedName name="_xlnm.Print_Titles" localSheetId="8">EST_E_PROJ_DESAPROPRIAÇÃO!$1:$11</definedName>
    <definedName name="_xlnm.Print_Titles" localSheetId="3">EST_TOPOGRAFICOS!$1:$11</definedName>
    <definedName name="_xlnm.Print_Titles" localSheetId="6">GEOLÓGICOS!$1:$11</definedName>
    <definedName name="_xlnm.Print_Titles" localSheetId="11">GEOMÉTRICO!$1:$11</definedName>
    <definedName name="_xlnm.Print_Titles" localSheetId="7">GEOTÉCNICO!$1:$11</definedName>
    <definedName name="_xlnm.Print_Titles" localSheetId="5">HIDROLÓGICO!$1:$11</definedName>
    <definedName name="_xlnm.Print_Titles" localSheetId="21">ILUMINAÇÃO!$1:$11</definedName>
    <definedName name="_xlnm.Print_Titles" localSheetId="18">OAC!$1:$11</definedName>
    <definedName name="_xlnm.Print_Titles" localSheetId="19">OAE!$1:$11</definedName>
    <definedName name="_xlnm.Print_Titles" localSheetId="20">PAISAGISMO!$1:$11</definedName>
    <definedName name="_xlnm.Print_Titles" localSheetId="13">PAVIMENTAÇÃO!$1:$11</definedName>
    <definedName name="_xlnm.Print_Titles" localSheetId="22">PLANEJAMENTO!$1:$11</definedName>
    <definedName name="_xlnm.Print_Titles" localSheetId="14">PROJ_REABIL!$1:$11</definedName>
    <definedName name="_xlnm.Print_Titles" localSheetId="15">PROJ_RESTAUR!$1:$11</definedName>
    <definedName name="_xlnm.Print_Titles" localSheetId="4">PROJ_TOPOGRAFICOS!$1:$11</definedName>
    <definedName name="_xlnm.Print_Titles" localSheetId="17">SINALIZAÇÃO!$1:$11</definedName>
    <definedName name="_xlnm.Print_Titles" localSheetId="12">TERRAPLANAGEM!$1:$11</definedName>
    <definedName name="_xlnm.Print_Titles" localSheetId="2">TRÁFEGO!$1:$11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4" i="124" l="1"/>
  <c r="A25" i="124" s="1"/>
  <c r="A26" i="124" s="1"/>
  <c r="A27" i="124" s="1"/>
  <c r="A28" i="124" s="1"/>
  <c r="A29" i="124" s="1"/>
  <c r="A30" i="124" s="1"/>
  <c r="A31" i="124" s="1"/>
  <c r="A32" i="124" s="1"/>
  <c r="A33" i="124" s="1"/>
  <c r="A34" i="124" s="1"/>
  <c r="A35" i="124" s="1"/>
  <c r="A36" i="124" s="1"/>
  <c r="A37" i="124" s="1"/>
  <c r="A38" i="124" s="1"/>
  <c r="A39" i="124" s="1"/>
  <c r="A40" i="124" s="1"/>
  <c r="A41" i="124" s="1"/>
  <c r="A42" i="124" s="1"/>
  <c r="A45" i="124"/>
  <c r="A46" i="124" s="1"/>
  <c r="A47" i="124" s="1"/>
  <c r="A48" i="124" s="1"/>
  <c r="A49" i="124" s="1"/>
  <c r="A26" i="117"/>
  <c r="A27" i="117" s="1"/>
  <c r="A28" i="117" s="1"/>
  <c r="A29" i="117" s="1"/>
  <c r="A30" i="117" s="1"/>
  <c r="A31" i="117" s="1"/>
  <c r="A32" i="117" s="1"/>
  <c r="A35" i="117" s="1"/>
  <c r="A36" i="117" s="1"/>
  <c r="A37" i="117" s="1"/>
  <c r="A38" i="117" s="1"/>
  <c r="A39" i="117" s="1"/>
  <c r="A40" i="117" s="1"/>
  <c r="A41" i="117" s="1"/>
  <c r="A42" i="117" s="1"/>
  <c r="A43" i="117" s="1"/>
  <c r="A44" i="117" s="1"/>
  <c r="A45" i="117" s="1"/>
  <c r="A48" i="117" s="1"/>
  <c r="A49" i="117" s="1"/>
  <c r="A50" i="117" s="1"/>
  <c r="A51" i="117" s="1"/>
  <c r="A52" i="117" s="1"/>
  <c r="A53" i="117" s="1"/>
  <c r="A54" i="117" s="1"/>
  <c r="A57" i="117" s="1"/>
  <c r="A58" i="117" s="1"/>
  <c r="A59" i="117" s="1"/>
  <c r="A60" i="117" s="1"/>
  <c r="A61" i="117" s="1"/>
  <c r="A62" i="117" s="1"/>
  <c r="A63" i="117" s="1"/>
  <c r="A64" i="117" s="1"/>
  <c r="A65" i="117" s="1"/>
  <c r="A66" i="117" s="1"/>
  <c r="A67" i="117" s="1"/>
  <c r="A68" i="117" s="1"/>
  <c r="A69" i="117" s="1"/>
  <c r="A70" i="117" s="1"/>
  <c r="A71" i="117" s="1"/>
  <c r="A72" i="117" s="1"/>
  <c r="A73" i="117" s="1"/>
  <c r="A74" i="117" s="1"/>
  <c r="A75" i="117" s="1"/>
  <c r="A76" i="117" s="1"/>
  <c r="A77" i="117" s="1"/>
  <c r="A78" i="117" s="1"/>
  <c r="A79" i="117" s="1"/>
  <c r="A80" i="117" s="1"/>
  <c r="A25" i="117"/>
  <c r="A157" i="124"/>
  <c r="A158" i="124" s="1"/>
  <c r="A159" i="124" s="1"/>
  <c r="A160" i="124" s="1"/>
  <c r="A161" i="124" s="1"/>
  <c r="A150" i="124"/>
  <c r="A151" i="124" s="1"/>
  <c r="A152" i="124" s="1"/>
  <c r="A153" i="124" s="1"/>
  <c r="A154" i="124" s="1"/>
  <c r="A143" i="124"/>
  <c r="A144" i="124" s="1"/>
  <c r="A145" i="124" s="1"/>
  <c r="A146" i="124" s="1"/>
  <c r="A147" i="124" s="1"/>
  <c r="A136" i="124"/>
  <c r="A137" i="124" s="1"/>
  <c r="A138" i="124" s="1"/>
  <c r="A139" i="124" s="1"/>
  <c r="A140" i="124" s="1"/>
  <c r="A129" i="124"/>
  <c r="A130" i="124" s="1"/>
  <c r="A131" i="124" s="1"/>
  <c r="A132" i="124" s="1"/>
  <c r="A133" i="124" s="1"/>
  <c r="A122" i="124"/>
  <c r="A123" i="124" s="1"/>
  <c r="A124" i="124" s="1"/>
  <c r="A125" i="124" s="1"/>
  <c r="A126" i="124" s="1"/>
  <c r="A115" i="124"/>
  <c r="A116" i="124" s="1"/>
  <c r="A117" i="124" s="1"/>
  <c r="A118" i="124" s="1"/>
  <c r="A119" i="124" s="1"/>
  <c r="A108" i="124"/>
  <c r="A109" i="124" s="1"/>
  <c r="A110" i="124" s="1"/>
  <c r="A111" i="124" s="1"/>
  <c r="A112" i="124" s="1"/>
  <c r="A101" i="124"/>
  <c r="A102" i="124" s="1"/>
  <c r="A103" i="124" s="1"/>
  <c r="A104" i="124" s="1"/>
  <c r="A105" i="124" s="1"/>
  <c r="A94" i="124"/>
  <c r="A95" i="124" s="1"/>
  <c r="A96" i="124" s="1"/>
  <c r="A97" i="124" s="1"/>
  <c r="A98" i="124" s="1"/>
  <c r="A87" i="124"/>
  <c r="A88" i="124" s="1"/>
  <c r="A89" i="124" s="1"/>
  <c r="A90" i="124" s="1"/>
  <c r="A91" i="124" s="1"/>
  <c r="A80" i="124"/>
  <c r="A81" i="124" s="1"/>
  <c r="A82" i="124" s="1"/>
  <c r="A83" i="124" s="1"/>
  <c r="A84" i="124" s="1"/>
  <c r="A73" i="124"/>
  <c r="A74" i="124" s="1"/>
  <c r="A75" i="124" s="1"/>
  <c r="A76" i="124" s="1"/>
  <c r="A77" i="124" s="1"/>
  <c r="A66" i="124"/>
  <c r="A67" i="124" s="1"/>
  <c r="A68" i="124" s="1"/>
  <c r="A69" i="124" s="1"/>
  <c r="A70" i="124" s="1"/>
  <c r="A59" i="124"/>
  <c r="A60" i="124" s="1"/>
  <c r="A61" i="124" s="1"/>
  <c r="A62" i="124" s="1"/>
  <c r="A63" i="124" s="1"/>
  <c r="A52" i="124"/>
  <c r="A53" i="124" s="1"/>
  <c r="A54" i="124" s="1"/>
  <c r="A55" i="124" s="1"/>
  <c r="A56" i="124" s="1"/>
  <c r="I9" i="125"/>
  <c r="I8" i="125"/>
  <c r="I7" i="125"/>
  <c r="I6" i="125"/>
  <c r="I9" i="124"/>
  <c r="I8" i="124"/>
  <c r="I7" i="124"/>
  <c r="I6" i="124"/>
  <c r="I9" i="126"/>
  <c r="I8" i="126"/>
  <c r="I7" i="126"/>
  <c r="I6" i="126"/>
  <c r="A26" i="126"/>
  <c r="A29" i="126" s="1"/>
  <c r="A32" i="126" s="1"/>
  <c r="A35" i="126" s="1"/>
  <c r="A38" i="126" s="1"/>
  <c r="A41" i="126" s="1"/>
  <c r="A42" i="126" s="1"/>
  <c r="A43" i="126" s="1"/>
  <c r="A44" i="126" s="1"/>
  <c r="A45" i="126" s="1"/>
  <c r="A48" i="126" s="1"/>
  <c r="A49" i="126" s="1"/>
  <c r="A50" i="126" s="1"/>
  <c r="A51" i="126" s="1"/>
  <c r="A52" i="126" s="1"/>
  <c r="A53" i="126" s="1"/>
  <c r="A54" i="126" s="1"/>
  <c r="A55" i="126" s="1"/>
  <c r="A56" i="126" s="1"/>
  <c r="A57" i="126" s="1"/>
  <c r="A58" i="126" s="1"/>
  <c r="A59" i="126" s="1"/>
  <c r="A62" i="126" s="1"/>
  <c r="A63" i="126" s="1"/>
  <c r="A64" i="126" s="1"/>
  <c r="A65" i="126" s="1"/>
  <c r="A66" i="126" s="1"/>
  <c r="A67" i="126" s="1"/>
  <c r="A68" i="126" s="1"/>
  <c r="A69" i="126" s="1"/>
  <c r="A72" i="126" s="1"/>
  <c r="A73" i="126" s="1"/>
  <c r="A74" i="126" s="1"/>
  <c r="A75" i="126" s="1"/>
  <c r="A78" i="126" s="1"/>
  <c r="A79" i="126" s="1"/>
  <c r="A80" i="126" s="1"/>
  <c r="A83" i="126" s="1"/>
  <c r="A84" i="126" s="1"/>
  <c r="A85" i="126" s="1"/>
  <c r="A86" i="126" s="1"/>
  <c r="A87" i="126" s="1"/>
  <c r="A90" i="126" s="1"/>
  <c r="A91" i="126" s="1"/>
  <c r="A92" i="126" s="1"/>
  <c r="A93" i="126" s="1"/>
  <c r="A94" i="126" s="1"/>
  <c r="A95" i="126" s="1"/>
  <c r="A96" i="126" s="1"/>
  <c r="A97" i="126" s="1"/>
  <c r="A98" i="126" s="1"/>
  <c r="A99" i="126" s="1"/>
  <c r="A100" i="126" s="1"/>
  <c r="A103" i="126" s="1"/>
  <c r="A104" i="126" s="1"/>
  <c r="A105" i="126" s="1"/>
  <c r="A106" i="126" s="1"/>
  <c r="A107" i="126" s="1"/>
  <c r="A108" i="126" s="1"/>
  <c r="A109" i="126" s="1"/>
  <c r="A110" i="126" s="1"/>
  <c r="A111" i="126" s="1"/>
  <c r="A112" i="126" s="1"/>
  <c r="A113" i="126" s="1"/>
  <c r="A121" i="126" s="1"/>
  <c r="A122" i="126" s="1"/>
  <c r="A123" i="126" s="1"/>
  <c r="A124" i="126" s="1"/>
  <c r="A125" i="126" s="1"/>
  <c r="A126" i="126" s="1"/>
  <c r="A127" i="126" s="1"/>
  <c r="A130" i="126" s="1"/>
  <c r="A131" i="126" s="1"/>
  <c r="A132" i="126" s="1"/>
  <c r="A133" i="126" s="1"/>
  <c r="A134" i="126" s="1"/>
  <c r="A135" i="126" s="1"/>
  <c r="A136" i="126" s="1"/>
  <c r="A137" i="126" s="1"/>
  <c r="A138" i="126" s="1"/>
  <c r="A139" i="126" s="1"/>
  <c r="A140" i="126" s="1"/>
  <c r="A141" i="126" s="1"/>
  <c r="A142" i="126" s="1"/>
  <c r="A143" i="126" s="1"/>
  <c r="A144" i="126" s="1"/>
  <c r="A145" i="126" s="1"/>
  <c r="A146" i="126" s="1"/>
  <c r="A147" i="126" s="1"/>
  <c r="A148" i="126" s="1"/>
  <c r="A149" i="126" s="1"/>
  <c r="A150" i="126" s="1"/>
  <c r="A153" i="126" s="1"/>
  <c r="A154" i="126" s="1"/>
  <c r="A155" i="126" s="1"/>
  <c r="A156" i="126" s="1"/>
  <c r="A157" i="126" s="1"/>
  <c r="A158" i="126" s="1"/>
  <c r="A159" i="126" s="1"/>
  <c r="A160" i="126" s="1"/>
  <c r="A161" i="126" s="1"/>
  <c r="A162" i="126" s="1"/>
  <c r="A163" i="126" s="1"/>
  <c r="A95" i="125"/>
  <c r="A96" i="125" s="1"/>
  <c r="A97" i="125" s="1"/>
  <c r="A98" i="125" s="1"/>
  <c r="A99" i="125" s="1"/>
  <c r="A100" i="125" s="1"/>
  <c r="A101" i="125" s="1"/>
  <c r="A102" i="125" s="1"/>
  <c r="A103" i="125" s="1"/>
  <c r="A104" i="125" s="1"/>
  <c r="A105" i="125" s="1"/>
  <c r="A106" i="125" s="1"/>
  <c r="A107" i="125" s="1"/>
  <c r="A78" i="125"/>
  <c r="A79" i="125" s="1"/>
  <c r="A80" i="125" s="1"/>
  <c r="A81" i="125" s="1"/>
  <c r="A82" i="125" s="1"/>
  <c r="A83" i="125" s="1"/>
  <c r="A84" i="125" s="1"/>
  <c r="A85" i="125" s="1"/>
  <c r="A86" i="125" s="1"/>
  <c r="A87" i="125" s="1"/>
  <c r="A88" i="125" s="1"/>
  <c r="A89" i="125" s="1"/>
  <c r="A90" i="125" s="1"/>
  <c r="A91" i="125" s="1"/>
  <c r="A92" i="125" s="1"/>
  <c r="A72" i="125"/>
  <c r="A73" i="125" s="1"/>
  <c r="A74" i="125" s="1"/>
  <c r="A75" i="125" s="1"/>
  <c r="A61" i="125"/>
  <c r="A62" i="125" s="1"/>
  <c r="A63" i="125" s="1"/>
  <c r="A64" i="125" s="1"/>
  <c r="A65" i="125" s="1"/>
  <c r="A66" i="125" s="1"/>
  <c r="A67" i="125" s="1"/>
  <c r="A68" i="125" s="1"/>
  <c r="A69" i="125" s="1"/>
  <c r="A51" i="125"/>
  <c r="A52" i="125" s="1"/>
  <c r="A53" i="125" s="1"/>
  <c r="A54" i="125" s="1"/>
  <c r="A55" i="125" s="1"/>
  <c r="A56" i="125" s="1"/>
  <c r="A57" i="125" s="1"/>
  <c r="A58" i="125" s="1"/>
  <c r="A45" i="125"/>
  <c r="A39" i="125"/>
  <c r="A32" i="125"/>
  <c r="A33" i="125" s="1"/>
  <c r="A34" i="125" s="1"/>
  <c r="A35" i="125" s="1"/>
  <c r="A24" i="125"/>
  <c r="I10" i="126" l="1"/>
  <c r="J10" i="126" s="1"/>
  <c r="J9" i="126" l="1"/>
  <c r="J7" i="126"/>
  <c r="J8" i="126"/>
  <c r="J6" i="126"/>
  <c r="A29" i="121" l="1"/>
  <c r="A30" i="121" s="1"/>
  <c r="A31" i="121" s="1"/>
  <c r="A34" i="121" s="1"/>
  <c r="A37" i="121" s="1"/>
  <c r="I9" i="109"/>
  <c r="I8" i="109"/>
  <c r="I7" i="109"/>
  <c r="I6" i="109"/>
  <c r="I9" i="118"/>
  <c r="I8" i="118"/>
  <c r="I7" i="118"/>
  <c r="I6" i="118"/>
  <c r="I9" i="120"/>
  <c r="I8" i="120"/>
  <c r="I7" i="120"/>
  <c r="I6" i="120"/>
  <c r="I9" i="119"/>
  <c r="I8" i="119"/>
  <c r="I7" i="119"/>
  <c r="I6" i="119"/>
  <c r="I9" i="102"/>
  <c r="I8" i="102"/>
  <c r="I7" i="102"/>
  <c r="I6" i="102"/>
  <c r="I9" i="115"/>
  <c r="I8" i="115"/>
  <c r="I7" i="115"/>
  <c r="I6" i="115"/>
  <c r="I9" i="108"/>
  <c r="I8" i="108"/>
  <c r="I7" i="108"/>
  <c r="I6" i="108"/>
  <c r="I9" i="114"/>
  <c r="I8" i="114"/>
  <c r="I7" i="114"/>
  <c r="I6" i="114"/>
  <c r="I9" i="104"/>
  <c r="I8" i="104"/>
  <c r="I7" i="104"/>
  <c r="I6" i="104"/>
  <c r="I9" i="117"/>
  <c r="I8" i="117"/>
  <c r="I7" i="117"/>
  <c r="I6" i="117"/>
  <c r="I9" i="121"/>
  <c r="I8" i="121"/>
  <c r="I7" i="121"/>
  <c r="I6" i="121"/>
  <c r="I9" i="100"/>
  <c r="I8" i="100"/>
  <c r="I7" i="100"/>
  <c r="I6" i="100"/>
  <c r="I9" i="116"/>
  <c r="I8" i="116"/>
  <c r="I7" i="116"/>
  <c r="I6" i="116"/>
  <c r="I9" i="103"/>
  <c r="I8" i="103"/>
  <c r="I7" i="103"/>
  <c r="I6" i="103"/>
  <c r="I9" i="107"/>
  <c r="I8" i="107"/>
  <c r="I7" i="107"/>
  <c r="I6" i="107"/>
  <c r="I9" i="112"/>
  <c r="I8" i="112"/>
  <c r="I7" i="112"/>
  <c r="J7" i="112" s="1"/>
  <c r="I6" i="112"/>
  <c r="I10" i="112" s="1"/>
  <c r="J10" i="112" s="1"/>
  <c r="I9" i="111"/>
  <c r="I8" i="111"/>
  <c r="I7" i="111"/>
  <c r="I6" i="111"/>
  <c r="I9" i="113"/>
  <c r="I8" i="113"/>
  <c r="I7" i="113"/>
  <c r="I6" i="113"/>
  <c r="I10" i="113" s="1"/>
  <c r="J10" i="113" s="1"/>
  <c r="I9" i="99"/>
  <c r="I8" i="99"/>
  <c r="I7" i="99"/>
  <c r="I6" i="99"/>
  <c r="A23" i="120"/>
  <c r="A24" i="120" s="1"/>
  <c r="A25" i="120" s="1"/>
  <c r="A26" i="120" s="1"/>
  <c r="A27" i="120" s="1"/>
  <c r="A28" i="120" s="1"/>
  <c r="A29" i="120" s="1"/>
  <c r="A30" i="120" s="1"/>
  <c r="A31" i="120" s="1"/>
  <c r="A32" i="120" s="1"/>
  <c r="A33" i="120" s="1"/>
  <c r="A34" i="120" s="1"/>
  <c r="A35" i="120" s="1"/>
  <c r="A36" i="120" s="1"/>
  <c r="A37" i="120" s="1"/>
  <c r="A38" i="120" s="1"/>
  <c r="A39" i="120" s="1"/>
  <c r="A40" i="120" s="1"/>
  <c r="A41" i="120" s="1"/>
  <c r="A42" i="120" s="1"/>
  <c r="A43" i="120" s="1"/>
  <c r="A44" i="120" s="1"/>
  <c r="A45" i="120" s="1"/>
  <c r="A46" i="120" s="1"/>
  <c r="A47" i="120" s="1"/>
  <c r="A48" i="120" s="1"/>
  <c r="A49" i="120" s="1"/>
  <c r="A23" i="119"/>
  <c r="A24" i="119" s="1"/>
  <c r="A25" i="119" s="1"/>
  <c r="A26" i="119" s="1"/>
  <c r="A27" i="119" s="1"/>
  <c r="A28" i="119" s="1"/>
  <c r="A29" i="119" s="1"/>
  <c r="A30" i="119" s="1"/>
  <c r="A31" i="119" s="1"/>
  <c r="A23" i="102"/>
  <c r="A24" i="102" s="1"/>
  <c r="A25" i="102" s="1"/>
  <c r="A26" i="102" s="1"/>
  <c r="A27" i="102" s="1"/>
  <c r="A28" i="102" s="1"/>
  <c r="A29" i="102" s="1"/>
  <c r="A30" i="102" s="1"/>
  <c r="A31" i="102" s="1"/>
  <c r="A32" i="102" s="1"/>
  <c r="A33" i="102" s="1"/>
  <c r="A34" i="102" s="1"/>
  <c r="A35" i="102" s="1"/>
  <c r="A36" i="102" s="1"/>
  <c r="A37" i="102" s="1"/>
  <c r="A38" i="102" s="1"/>
  <c r="A39" i="102" s="1"/>
  <c r="A40" i="102" s="1"/>
  <c r="A41" i="102" s="1"/>
  <c r="A42" i="102" s="1"/>
  <c r="A43" i="102" s="1"/>
  <c r="A44" i="102" s="1"/>
  <c r="A45" i="102" s="1"/>
  <c r="A46" i="102" s="1"/>
  <c r="A47" i="102" s="1"/>
  <c r="A48" i="102" s="1"/>
  <c r="A49" i="102" s="1"/>
  <c r="A50" i="102" s="1"/>
  <c r="A51" i="102" s="1"/>
  <c r="A52" i="102" s="1"/>
  <c r="A53" i="102" s="1"/>
  <c r="A54" i="102" s="1"/>
  <c r="A55" i="102" s="1"/>
  <c r="A56" i="102" s="1"/>
  <c r="A57" i="102" s="1"/>
  <c r="A58" i="102" s="1"/>
  <c r="A59" i="102" s="1"/>
  <c r="A60" i="102" s="1"/>
  <c r="A61" i="102" s="1"/>
  <c r="A62" i="102" s="1"/>
  <c r="A63" i="102" s="1"/>
  <c r="A64" i="102" s="1"/>
  <c r="A65" i="102" s="1"/>
  <c r="A66" i="102" s="1"/>
  <c r="A67" i="102" s="1"/>
  <c r="A68" i="102" s="1"/>
  <c r="A69" i="102" s="1"/>
  <c r="A70" i="102" s="1"/>
  <c r="A71" i="102" s="1"/>
  <c r="A72" i="102" s="1"/>
  <c r="A73" i="102" s="1"/>
  <c r="A74" i="102" s="1"/>
  <c r="A75" i="102" s="1"/>
  <c r="A76" i="102" s="1"/>
  <c r="A77" i="102" s="1"/>
  <c r="A78" i="102" s="1"/>
  <c r="A79" i="102" s="1"/>
  <c r="A24" i="100"/>
  <c r="A25" i="100" s="1"/>
  <c r="A26" i="100" s="1"/>
  <c r="A27" i="100" s="1"/>
  <c r="A28" i="100" s="1"/>
  <c r="A29" i="100" s="1"/>
  <c r="A30" i="100" s="1"/>
  <c r="A31" i="100" s="1"/>
  <c r="A32" i="100" s="1"/>
  <c r="A33" i="100" s="1"/>
  <c r="A34" i="100" s="1"/>
  <c r="A35" i="100" s="1"/>
  <c r="A36" i="100" s="1"/>
  <c r="A37" i="100" s="1"/>
  <c r="A38" i="100" s="1"/>
  <c r="A39" i="100" s="1"/>
  <c r="A23" i="100"/>
  <c r="A24" i="104"/>
  <c r="A25" i="104" s="1"/>
  <c r="A26" i="104" s="1"/>
  <c r="A27" i="104" s="1"/>
  <c r="A28" i="104" s="1"/>
  <c r="A29" i="104" s="1"/>
  <c r="A32" i="104" s="1"/>
  <c r="A33" i="104" s="1"/>
  <c r="A34" i="104" s="1"/>
  <c r="A35" i="104" s="1"/>
  <c r="A36" i="104" s="1"/>
  <c r="A37" i="104" s="1"/>
  <c r="A38" i="104" s="1"/>
  <c r="A39" i="104" s="1"/>
  <c r="A42" i="104" s="1"/>
  <c r="A43" i="104" s="1"/>
  <c r="A44" i="104" s="1"/>
  <c r="A45" i="104" s="1"/>
  <c r="A46" i="104" s="1"/>
  <c r="A47" i="104" s="1"/>
  <c r="A48" i="104" s="1"/>
  <c r="A49" i="104" s="1"/>
  <c r="A50" i="104" s="1"/>
  <c r="A51" i="104" s="1"/>
  <c r="A52" i="104" s="1"/>
  <c r="A53" i="104" s="1"/>
  <c r="A54" i="104" s="1"/>
  <c r="A55" i="104" s="1"/>
  <c r="A56" i="104" s="1"/>
  <c r="A57" i="104" s="1"/>
  <c r="A58" i="104" s="1"/>
  <c r="A59" i="104" s="1"/>
  <c r="A60" i="104" s="1"/>
  <c r="A61" i="104" s="1"/>
  <c r="A62" i="104" s="1"/>
  <c r="A63" i="104" s="1"/>
  <c r="A64" i="104" s="1"/>
  <c r="A65" i="104" s="1"/>
  <c r="A66" i="104" s="1"/>
  <c r="A67" i="104" s="1"/>
  <c r="A68" i="104" s="1"/>
  <c r="A69" i="104" s="1"/>
  <c r="A70" i="104" s="1"/>
  <c r="A71" i="104" s="1"/>
  <c r="A72" i="104" s="1"/>
  <c r="A23" i="103"/>
  <c r="A24" i="103" s="1"/>
  <c r="A25" i="103" s="1"/>
  <c r="A26" i="103" s="1"/>
  <c r="A27" i="103" s="1"/>
  <c r="A28" i="103" s="1"/>
  <c r="A29" i="103" s="1"/>
  <c r="A30" i="103" s="1"/>
  <c r="A31" i="103" s="1"/>
  <c r="A32" i="103" s="1"/>
  <c r="A33" i="103" s="1"/>
  <c r="A31" i="111"/>
  <c r="A32" i="111" s="1"/>
  <c r="A33" i="111" s="1"/>
  <c r="A34" i="111" s="1"/>
  <c r="A35" i="111" s="1"/>
  <c r="A36" i="111" s="1"/>
  <c r="A37" i="111" s="1"/>
  <c r="A38" i="111" s="1"/>
  <c r="A39" i="111" s="1"/>
  <c r="A40" i="111" s="1"/>
  <c r="A41" i="111" s="1"/>
  <c r="A42" i="111" s="1"/>
  <c r="A43" i="111" s="1"/>
  <c r="A47" i="111" s="1"/>
  <c r="A48" i="111" s="1"/>
  <c r="A49" i="111" s="1"/>
  <c r="A50" i="111" s="1"/>
  <c r="A51" i="111" s="1"/>
  <c r="A52" i="111" s="1"/>
  <c r="A53" i="111" s="1"/>
  <c r="A54" i="111" s="1"/>
  <c r="A57" i="111" s="1"/>
  <c r="A58" i="111" s="1"/>
  <c r="A59" i="111" s="1"/>
  <c r="A60" i="111" s="1"/>
  <c r="A61" i="111" s="1"/>
  <c r="A62" i="111" s="1"/>
  <c r="A65" i="111" s="1"/>
  <c r="A66" i="111" s="1"/>
  <c r="A69" i="111" s="1"/>
  <c r="A70" i="111" s="1"/>
  <c r="A71" i="111" s="1"/>
  <c r="A72" i="111" s="1"/>
  <c r="A73" i="111" s="1"/>
  <c r="A24" i="111"/>
  <c r="A25" i="111" s="1"/>
  <c r="A26" i="111" s="1"/>
  <c r="A27" i="111" s="1"/>
  <c r="A28" i="111" s="1"/>
  <c r="A43" i="121" l="1"/>
  <c r="A44" i="121" s="1"/>
  <c r="A45" i="121" s="1"/>
  <c r="A46" i="121" s="1"/>
  <c r="A47" i="121" s="1"/>
  <c r="A48" i="121" s="1"/>
  <c r="A38" i="121"/>
  <c r="A39" i="121" s="1"/>
  <c r="A40" i="121" s="1"/>
  <c r="J8" i="113"/>
  <c r="J9" i="113"/>
  <c r="J109" i="123"/>
  <c r="J110" i="123"/>
  <c r="J111" i="123"/>
  <c r="J112" i="123"/>
  <c r="I10" i="117"/>
  <c r="J10" i="117" s="1"/>
  <c r="I10" i="103"/>
  <c r="J10" i="103" s="1"/>
  <c r="I10" i="118"/>
  <c r="J7" i="118" s="1"/>
  <c r="I10" i="125"/>
  <c r="J10" i="125" s="1"/>
  <c r="I10" i="124"/>
  <c r="I10" i="121"/>
  <c r="J10" i="121" s="1"/>
  <c r="I10" i="108"/>
  <c r="J10" i="108" s="1"/>
  <c r="I10" i="114"/>
  <c r="J10" i="114" s="1"/>
  <c r="I10" i="104"/>
  <c r="J10" i="104" s="1"/>
  <c r="I10" i="100"/>
  <c r="J10" i="100" s="1"/>
  <c r="I10" i="116"/>
  <c r="J10" i="116" s="1"/>
  <c r="I10" i="107"/>
  <c r="J8" i="107" s="1"/>
  <c r="I10" i="102"/>
  <c r="J10" i="102" s="1"/>
  <c r="I10" i="109"/>
  <c r="J10" i="109" s="1"/>
  <c r="I10" i="120"/>
  <c r="J10" i="120" s="1"/>
  <c r="J9" i="120"/>
  <c r="I10" i="119"/>
  <c r="J10" i="119" s="1"/>
  <c r="I10" i="115"/>
  <c r="J10" i="115" s="1"/>
  <c r="J7" i="108"/>
  <c r="J8" i="108"/>
  <c r="J9" i="108"/>
  <c r="J6" i="108"/>
  <c r="J7" i="103"/>
  <c r="J8" i="103"/>
  <c r="J9" i="103"/>
  <c r="J6" i="103"/>
  <c r="J8" i="112"/>
  <c r="J9" i="112"/>
  <c r="J6" i="112"/>
  <c r="I10" i="111"/>
  <c r="J7" i="113"/>
  <c r="J6" i="113"/>
  <c r="I10" i="99"/>
  <c r="A24" i="118"/>
  <c r="A25" i="118" s="1"/>
  <c r="A26" i="118" s="1"/>
  <c r="A27" i="118" s="1"/>
  <c r="A28" i="118" s="1"/>
  <c r="A29" i="118" s="1"/>
  <c r="A30" i="118" s="1"/>
  <c r="A31" i="118" s="1"/>
  <c r="A32" i="118" s="1"/>
  <c r="A33" i="118" s="1"/>
  <c r="A34" i="118" s="1"/>
  <c r="A35" i="118" s="1"/>
  <c r="A36" i="118" s="1"/>
  <c r="A37" i="118" s="1"/>
  <c r="A40" i="118" s="1"/>
  <c r="A41" i="118" s="1"/>
  <c r="A24" i="116"/>
  <c r="A25" i="116" s="1"/>
  <c r="A26" i="116" s="1"/>
  <c r="A27" i="116" s="1"/>
  <c r="A28" i="116" s="1"/>
  <c r="A29" i="116" s="1"/>
  <c r="A30" i="116" s="1"/>
  <c r="A31" i="116" s="1"/>
  <c r="A34" i="116" s="1"/>
  <c r="A35" i="116" s="1"/>
  <c r="A36" i="116" s="1"/>
  <c r="A37" i="116" s="1"/>
  <c r="A38" i="116" s="1"/>
  <c r="A41" i="116" s="1"/>
  <c r="A44" i="116" s="1"/>
  <c r="A45" i="116" s="1"/>
  <c r="A48" i="116" s="1"/>
  <c r="A49" i="116" s="1"/>
  <c r="A50" i="116" s="1"/>
  <c r="A51" i="116" s="1"/>
  <c r="A55" i="116" s="1"/>
  <c r="A56" i="116" s="1"/>
  <c r="A57" i="116" s="1"/>
  <c r="A60" i="116" s="1"/>
  <c r="A61" i="116" s="1"/>
  <c r="A62" i="116" s="1"/>
  <c r="A63" i="116" s="1"/>
  <c r="A64" i="116" s="1"/>
  <c r="A65" i="116" s="1"/>
  <c r="A66" i="116" s="1"/>
  <c r="A67" i="116" s="1"/>
  <c r="A70" i="116" s="1"/>
  <c r="A71" i="116" s="1"/>
  <c r="A72" i="116" s="1"/>
  <c r="A73" i="116" s="1"/>
  <c r="A74" i="116" s="1"/>
  <c r="A79" i="116" s="1"/>
  <c r="A80" i="116" s="1"/>
  <c r="A81" i="116" s="1"/>
  <c r="A82" i="116" s="1"/>
  <c r="A83" i="116" s="1"/>
  <c r="A86" i="116" s="1"/>
  <c r="A87" i="116" s="1"/>
  <c r="A88" i="116" s="1"/>
  <c r="A89" i="116" s="1"/>
  <c r="A90" i="116" s="1"/>
  <c r="A91" i="116" s="1"/>
  <c r="A92" i="116" s="1"/>
  <c r="A97" i="116" s="1"/>
  <c r="A98" i="116" s="1"/>
  <c r="A99" i="116" s="1"/>
  <c r="A100" i="116" s="1"/>
  <c r="A101" i="116" s="1"/>
  <c r="A104" i="116" s="1"/>
  <c r="A105" i="116" s="1"/>
  <c r="A106" i="116" s="1"/>
  <c r="A109" i="116" s="1"/>
  <c r="A112" i="116" s="1"/>
  <c r="A113" i="116" s="1"/>
  <c r="A114" i="116" s="1"/>
  <c r="A115" i="116" s="1"/>
  <c r="A116" i="116" s="1"/>
  <c r="A117" i="116" s="1"/>
  <c r="A118" i="116" s="1"/>
  <c r="A119" i="116" s="1"/>
  <c r="A120" i="116" s="1"/>
  <c r="A121" i="116" s="1"/>
  <c r="A122" i="116" s="1"/>
  <c r="A123" i="116" s="1"/>
  <c r="A124" i="116" s="1"/>
  <c r="A125" i="116" s="1"/>
  <c r="A126" i="116" s="1"/>
  <c r="A127" i="116" s="1"/>
  <c r="A128" i="116" s="1"/>
  <c r="A129" i="116" s="1"/>
  <c r="A130" i="116" s="1"/>
  <c r="A131" i="116" s="1"/>
  <c r="A132" i="116" s="1"/>
  <c r="A133" i="116" s="1"/>
  <c r="A134" i="116" s="1"/>
  <c r="A135" i="116" s="1"/>
  <c r="A136" i="116" s="1"/>
  <c r="A137" i="116" s="1"/>
  <c r="A138" i="116" s="1"/>
  <c r="A141" i="116" s="1"/>
  <c r="A142" i="116" s="1"/>
  <c r="A143" i="116" s="1"/>
  <c r="A144" i="116" s="1"/>
  <c r="A145" i="116" s="1"/>
  <c r="A24" i="115"/>
  <c r="A25" i="115" s="1"/>
  <c r="A26" i="115" s="1"/>
  <c r="A27" i="115" s="1"/>
  <c r="A28" i="115" s="1"/>
  <c r="A29" i="115" s="1"/>
  <c r="A30" i="115" s="1"/>
  <c r="A31" i="115" s="1"/>
  <c r="A32" i="115" s="1"/>
  <c r="A33" i="115" s="1"/>
  <c r="A34" i="115" s="1"/>
  <c r="A35" i="115" s="1"/>
  <c r="A36" i="115" s="1"/>
  <c r="A37" i="115" s="1"/>
  <c r="A38" i="115" s="1"/>
  <c r="A41" i="115" s="1"/>
  <c r="A42" i="115" s="1"/>
  <c r="A43" i="115" s="1"/>
  <c r="A44" i="115" s="1"/>
  <c r="A45" i="115" s="1"/>
  <c r="A46" i="115" s="1"/>
  <c r="A47" i="115" s="1"/>
  <c r="A48" i="115" s="1"/>
  <c r="A49" i="115" s="1"/>
  <c r="A52" i="115" s="1"/>
  <c r="A53" i="115" s="1"/>
  <c r="A54" i="115" s="1"/>
  <c r="A55" i="115" s="1"/>
  <c r="A56" i="115" s="1"/>
  <c r="A57" i="115" s="1"/>
  <c r="A58" i="115" s="1"/>
  <c r="A59" i="115" s="1"/>
  <c r="A60" i="115" s="1"/>
  <c r="A61" i="115" s="1"/>
  <c r="A62" i="115" s="1"/>
  <c r="A63" i="115" s="1"/>
  <c r="A64" i="115" s="1"/>
  <c r="A67" i="115" s="1"/>
  <c r="A68" i="115" s="1"/>
  <c r="A69" i="115" s="1"/>
  <c r="A70" i="115" s="1"/>
  <c r="A71" i="115" s="1"/>
  <c r="A72" i="115" s="1"/>
  <c r="A73" i="115" s="1"/>
  <c r="A74" i="115" s="1"/>
  <c r="A75" i="115" s="1"/>
  <c r="A76" i="115" s="1"/>
  <c r="A77" i="115" s="1"/>
  <c r="A78" i="115" s="1"/>
  <c r="A79" i="115" s="1"/>
  <c r="A80" i="115" s="1"/>
  <c r="A81" i="115" s="1"/>
  <c r="A82" i="115" s="1"/>
  <c r="A83" i="115" s="1"/>
  <c r="A84" i="115" s="1"/>
  <c r="A85" i="115" s="1"/>
  <c r="A86" i="115" s="1"/>
  <c r="A87" i="115" s="1"/>
  <c r="A88" i="115" s="1"/>
  <c r="A89" i="115" s="1"/>
  <c r="A90" i="115" s="1"/>
  <c r="A93" i="115" s="1"/>
  <c r="A94" i="115" s="1"/>
  <c r="A95" i="115" s="1"/>
  <c r="A96" i="115" s="1"/>
  <c r="A97" i="115" s="1"/>
  <c r="A98" i="115" s="1"/>
  <c r="A99" i="115" s="1"/>
  <c r="A100" i="115" s="1"/>
  <c r="A101" i="115" s="1"/>
  <c r="A24" i="114"/>
  <c r="A25" i="114" s="1"/>
  <c r="A28" i="114" s="1"/>
  <c r="A29" i="114" s="1"/>
  <c r="A30" i="114" s="1"/>
  <c r="A31" i="114" s="1"/>
  <c r="A32" i="114" s="1"/>
  <c r="A33" i="114" s="1"/>
  <c r="A34" i="114" s="1"/>
  <c r="A35" i="114" s="1"/>
  <c r="A36" i="114" s="1"/>
  <c r="A39" i="114" s="1"/>
  <c r="A40" i="114" s="1"/>
  <c r="A41" i="114" s="1"/>
  <c r="A44" i="114" s="1"/>
  <c r="A45" i="114" s="1"/>
  <c r="A46" i="114" s="1"/>
  <c r="A47" i="114" s="1"/>
  <c r="A48" i="114" s="1"/>
  <c r="A49" i="114" s="1"/>
  <c r="A50" i="114" s="1"/>
  <c r="A51" i="114" s="1"/>
  <c r="A52" i="114" s="1"/>
  <c r="A53" i="114" s="1"/>
  <c r="A54" i="114" s="1"/>
  <c r="A55" i="114" s="1"/>
  <c r="A56" i="114" s="1"/>
  <c r="A57" i="114" s="1"/>
  <c r="A58" i="114" s="1"/>
  <c r="A59" i="114" s="1"/>
  <c r="A60" i="114" s="1"/>
  <c r="A65" i="114" s="1"/>
  <c r="A66" i="114" s="1"/>
  <c r="A67" i="114" s="1"/>
  <c r="A70" i="114" s="1"/>
  <c r="A71" i="114" s="1"/>
  <c r="A72" i="114" s="1"/>
  <c r="A73" i="114" s="1"/>
  <c r="A76" i="114" s="1"/>
  <c r="A77" i="114" s="1"/>
  <c r="A78" i="114" s="1"/>
  <c r="A79" i="114" s="1"/>
  <c r="A82" i="114" s="1"/>
  <c r="A85" i="114" s="1"/>
  <c r="A86" i="114" s="1"/>
  <c r="A87" i="114" s="1"/>
  <c r="A90" i="114" s="1"/>
  <c r="A91" i="114" s="1"/>
  <c r="A92" i="114" s="1"/>
  <c r="A93" i="114" s="1"/>
  <c r="A94" i="114" s="1"/>
  <c r="A95" i="114" s="1"/>
  <c r="A96" i="114" s="1"/>
  <c r="A97" i="114" s="1"/>
  <c r="A98" i="114" s="1"/>
  <c r="A99" i="114" s="1"/>
  <c r="A100" i="114" s="1"/>
  <c r="A101" i="114" s="1"/>
  <c r="A102" i="114" s="1"/>
  <c r="A103" i="114" s="1"/>
  <c r="A26" i="113"/>
  <c r="A27" i="113" s="1"/>
  <c r="A28" i="113" s="1"/>
  <c r="A29" i="113" s="1"/>
  <c r="A32" i="113" s="1"/>
  <c r="A33" i="113" s="1"/>
  <c r="A36" i="113" s="1"/>
  <c r="A37" i="113" s="1"/>
  <c r="A38" i="113" s="1"/>
  <c r="A39" i="113" s="1"/>
  <c r="A40" i="113" s="1"/>
  <c r="A41" i="113" s="1"/>
  <c r="A42" i="113" s="1"/>
  <c r="A43" i="113" s="1"/>
  <c r="A44" i="113" s="1"/>
  <c r="A45" i="113" s="1"/>
  <c r="A46" i="113" s="1"/>
  <c r="A49" i="113" s="1"/>
  <c r="A50" i="113" s="1"/>
  <c r="A51" i="113" s="1"/>
  <c r="A52" i="113" s="1"/>
  <c r="A53" i="113" s="1"/>
  <c r="A56" i="113" s="1"/>
  <c r="A57" i="113" s="1"/>
  <c r="A58" i="113" s="1"/>
  <c r="A59" i="113" s="1"/>
  <c r="A60" i="113" s="1"/>
  <c r="A61" i="113" s="1"/>
  <c r="A64" i="113" s="1"/>
  <c r="A65" i="113" s="1"/>
  <c r="A66" i="113" s="1"/>
  <c r="A67" i="113" s="1"/>
  <c r="A68" i="113" s="1"/>
  <c r="A23" i="112"/>
  <c r="A24" i="112" s="1"/>
  <c r="A27" i="112" s="1"/>
  <c r="A28" i="112" s="1"/>
  <c r="A29" i="112" s="1"/>
  <c r="A32" i="112" s="1"/>
  <c r="A33" i="112" s="1"/>
  <c r="A34" i="112" s="1"/>
  <c r="A35" i="112" s="1"/>
  <c r="A38" i="112" s="1"/>
  <c r="A39" i="112" s="1"/>
  <c r="A40" i="112" s="1"/>
  <c r="A41" i="112" s="1"/>
  <c r="A42" i="112" s="1"/>
  <c r="A43" i="112" s="1"/>
  <c r="A44" i="112" s="1"/>
  <c r="A45" i="112" s="1"/>
  <c r="A46" i="112" s="1"/>
  <c r="A49" i="112" s="1"/>
  <c r="A50" i="112" s="1"/>
  <c r="A51" i="112" s="1"/>
  <c r="A52" i="112" s="1"/>
  <c r="A53" i="112" s="1"/>
  <c r="A54" i="112" s="1"/>
  <c r="A55" i="112" s="1"/>
  <c r="A56" i="112" s="1"/>
  <c r="A59" i="112" s="1"/>
  <c r="A60" i="112" s="1"/>
  <c r="A61" i="112" s="1"/>
  <c r="A25" i="109"/>
  <c r="A26" i="109" s="1"/>
  <c r="A29" i="109" s="1"/>
  <c r="A30" i="109" s="1"/>
  <c r="A31" i="109" s="1"/>
  <c r="A34" i="109" s="1"/>
  <c r="A35" i="109" s="1"/>
  <c r="A36" i="109" s="1"/>
  <c r="A39" i="109" s="1"/>
  <c r="A40" i="109" s="1"/>
  <c r="A41" i="109" s="1"/>
  <c r="A42" i="109" s="1"/>
  <c r="A43" i="109" s="1"/>
  <c r="A44" i="109" s="1"/>
  <c r="A45" i="109" s="1"/>
  <c r="A48" i="109" s="1"/>
  <c r="A49" i="109" s="1"/>
  <c r="A50" i="109" s="1"/>
  <c r="A51" i="109" s="1"/>
  <c r="A52" i="109" s="1"/>
  <c r="A55" i="109" s="1"/>
  <c r="A56" i="109" s="1"/>
  <c r="A57" i="109" s="1"/>
  <c r="A58" i="109" s="1"/>
  <c r="A59" i="109" s="1"/>
  <c r="A60" i="109" s="1"/>
  <c r="A61" i="109" s="1"/>
  <c r="A64" i="109" s="1"/>
  <c r="A65" i="109" s="1"/>
  <c r="A66" i="109" s="1"/>
  <c r="A67" i="109" s="1"/>
  <c r="A68" i="109" s="1"/>
  <c r="A69" i="109" s="1"/>
  <c r="A70" i="109" s="1"/>
  <c r="A71" i="109" s="1"/>
  <c r="A72" i="109" s="1"/>
  <c r="A73" i="109" s="1"/>
  <c r="A74" i="109" s="1"/>
  <c r="A75" i="109" s="1"/>
  <c r="A76" i="109" s="1"/>
  <c r="A78" i="109" s="1"/>
  <c r="A79" i="109" s="1"/>
  <c r="A80" i="109" s="1"/>
  <c r="A83" i="109" s="1"/>
  <c r="A84" i="109" s="1"/>
  <c r="A85" i="109" s="1"/>
  <c r="A86" i="109" s="1"/>
  <c r="A87" i="109" s="1"/>
  <c r="A90" i="109" s="1"/>
  <c r="A91" i="109" s="1"/>
  <c r="A92" i="109" s="1"/>
  <c r="A95" i="109" s="1"/>
  <c r="A96" i="109" s="1"/>
  <c r="A97" i="109" s="1"/>
  <c r="A98" i="109" s="1"/>
  <c r="A101" i="109" s="1"/>
  <c r="A102" i="109" s="1"/>
  <c r="A103" i="109" s="1"/>
  <c r="A104" i="109" s="1"/>
  <c r="A105" i="109" s="1"/>
  <c r="A106" i="109" s="1"/>
  <c r="A111" i="109" s="1"/>
  <c r="A112" i="109" s="1"/>
  <c r="A113" i="109" s="1"/>
  <c r="A114" i="109" s="1"/>
  <c r="A115" i="109" s="1"/>
  <c r="A116" i="109" s="1"/>
  <c r="A117" i="109" s="1"/>
  <c r="A118" i="109" s="1"/>
  <c r="A119" i="109" s="1"/>
  <c r="A122" i="109" s="1"/>
  <c r="A123" i="109" s="1"/>
  <c r="A124" i="109" s="1"/>
  <c r="A125" i="109" s="1"/>
  <c r="A126" i="109" s="1"/>
  <c r="A127" i="109" s="1"/>
  <c r="A128" i="109" s="1"/>
  <c r="A129" i="109" s="1"/>
  <c r="A132" i="109" s="1"/>
  <c r="A133" i="109" s="1"/>
  <c r="A134" i="109" s="1"/>
  <c r="A135" i="109" s="1"/>
  <c r="A136" i="109" s="1"/>
  <c r="A141" i="109" s="1"/>
  <c r="A142" i="109" s="1"/>
  <c r="A143" i="109" s="1"/>
  <c r="A144" i="109" s="1"/>
  <c r="A147" i="109" s="1"/>
  <c r="A150" i="109" s="1"/>
  <c r="A151" i="109" s="1"/>
  <c r="A152" i="109" s="1"/>
  <c r="A155" i="109" s="1"/>
  <c r="A156" i="109" s="1"/>
  <c r="A157" i="109" s="1"/>
  <c r="A158" i="109" s="1"/>
  <c r="A159" i="109" s="1"/>
  <c r="A160" i="109" s="1"/>
  <c r="A161" i="109" s="1"/>
  <c r="A162" i="109" s="1"/>
  <c r="A163" i="109" s="1"/>
  <c r="A164" i="109" s="1"/>
  <c r="A165" i="109" s="1"/>
  <c r="A168" i="109" s="1"/>
  <c r="A169" i="109" s="1"/>
  <c r="A170" i="109" s="1"/>
  <c r="A171" i="109" s="1"/>
  <c r="A172" i="109" s="1"/>
  <c r="A173" i="109" s="1"/>
  <c r="A174" i="109" s="1"/>
  <c r="A175" i="109" s="1"/>
  <c r="A176" i="109" s="1"/>
  <c r="A177" i="109" s="1"/>
  <c r="A178" i="109" s="1"/>
  <c r="A179" i="109" s="1"/>
  <c r="A180" i="109" s="1"/>
  <c r="A181" i="109" s="1"/>
  <c r="A182" i="109" s="1"/>
  <c r="A183" i="109" s="1"/>
  <c r="A184" i="109" s="1"/>
  <c r="A185" i="109" s="1"/>
  <c r="A186" i="109" s="1"/>
  <c r="A187" i="109" s="1"/>
  <c r="A188" i="109" s="1"/>
  <c r="A189" i="109" s="1"/>
  <c r="A192" i="109" s="1"/>
  <c r="A193" i="109" s="1"/>
  <c r="A194" i="109" s="1"/>
  <c r="A195" i="109" s="1"/>
  <c r="A198" i="109" s="1"/>
  <c r="A199" i="109" s="1"/>
  <c r="A202" i="109" s="1"/>
  <c r="A203" i="109" s="1"/>
  <c r="A205" i="109" s="1"/>
  <c r="A206" i="109" s="1"/>
  <c r="A207" i="109" s="1"/>
  <c r="A208" i="109" s="1"/>
  <c r="A211" i="109" s="1"/>
  <c r="A212" i="109" s="1"/>
  <c r="A213" i="109" s="1"/>
  <c r="A214" i="109" s="1"/>
  <c r="A215" i="109" s="1"/>
  <c r="A216" i="109" s="1"/>
  <c r="A217" i="109" s="1"/>
  <c r="A218" i="109" s="1"/>
  <c r="A219" i="109" s="1"/>
  <c r="A220" i="109" s="1"/>
  <c r="A221" i="109" s="1"/>
  <c r="A222" i="109" s="1"/>
  <c r="A223" i="109" s="1"/>
  <c r="A224" i="109" s="1"/>
  <c r="A225" i="109" s="1"/>
  <c r="A226" i="109" s="1"/>
  <c r="A227" i="109" s="1"/>
  <c r="A228" i="109" s="1"/>
  <c r="A229" i="109" s="1"/>
  <c r="A232" i="109" s="1"/>
  <c r="A233" i="109" s="1"/>
  <c r="A234" i="109" s="1"/>
  <c r="A235" i="109" s="1"/>
  <c r="A236" i="109" s="1"/>
  <c r="A237" i="109" s="1"/>
  <c r="A238" i="109" s="1"/>
  <c r="A239" i="109" s="1"/>
  <c r="A240" i="109" s="1"/>
  <c r="A241" i="109" s="1"/>
  <c r="A242" i="109" s="1"/>
  <c r="A243" i="109" s="1"/>
  <c r="A244" i="109" s="1"/>
  <c r="A245" i="109" s="1"/>
  <c r="A246" i="109" s="1"/>
  <c r="A247" i="109" s="1"/>
  <c r="A248" i="109" s="1"/>
  <c r="A250" i="109" s="1"/>
  <c r="A251" i="109" s="1"/>
  <c r="A252" i="109" s="1"/>
  <c r="A253" i="109" s="1"/>
  <c r="A255" i="109" s="1"/>
  <c r="A256" i="109" s="1"/>
  <c r="A257" i="109" s="1"/>
  <c r="A260" i="109" s="1"/>
  <c r="A261" i="109" s="1"/>
  <c r="A262" i="109" s="1"/>
  <c r="A263" i="109" s="1"/>
  <c r="A264" i="109" s="1"/>
  <c r="A265" i="109" s="1"/>
  <c r="A24" i="108"/>
  <c r="A25" i="108" s="1"/>
  <c r="A26" i="108" s="1"/>
  <c r="A29" i="108" s="1"/>
  <c r="A33" i="108" s="1"/>
  <c r="A34" i="108" s="1"/>
  <c r="A41" i="108" s="1"/>
  <c r="A42" i="108" s="1"/>
  <c r="A43" i="108" s="1"/>
  <c r="A44" i="108" s="1"/>
  <c r="A45" i="108" s="1"/>
  <c r="A50" i="108" s="1"/>
  <c r="A51" i="108" s="1"/>
  <c r="A52" i="108" s="1"/>
  <c r="A57" i="108" s="1"/>
  <c r="A58" i="108" s="1"/>
  <c r="A59" i="108" s="1"/>
  <c r="A62" i="108" s="1"/>
  <c r="A63" i="108" s="1"/>
  <c r="A71" i="108" s="1"/>
  <c r="A72" i="108" s="1"/>
  <c r="A73" i="108" s="1"/>
  <c r="A74" i="108" s="1"/>
  <c r="A79" i="108" s="1"/>
  <c r="A80" i="108" s="1"/>
  <c r="A81" i="108" s="1"/>
  <c r="A84" i="108" s="1"/>
  <c r="A85" i="108" s="1"/>
  <c r="A91" i="108" s="1"/>
  <c r="A92" i="108" s="1"/>
  <c r="A95" i="108" s="1"/>
  <c r="A96" i="108" s="1"/>
  <c r="A104" i="108" s="1"/>
  <c r="A107" i="108" s="1"/>
  <c r="A108" i="108" s="1"/>
  <c r="A109" i="108" s="1"/>
  <c r="A110" i="108" s="1"/>
  <c r="A111" i="108" s="1"/>
  <c r="A112" i="108" s="1"/>
  <c r="A113" i="108" s="1"/>
  <c r="A114" i="108" s="1"/>
  <c r="A115" i="108" s="1"/>
  <c r="A116" i="108" s="1"/>
  <c r="A117" i="108" s="1"/>
  <c r="A118" i="108" s="1"/>
  <c r="A119" i="108" s="1"/>
  <c r="A120" i="108" s="1"/>
  <c r="A121" i="108" s="1"/>
  <c r="A122" i="108" s="1"/>
  <c r="A123" i="108" s="1"/>
  <c r="A24" i="107"/>
  <c r="A27" i="107" s="1"/>
  <c r="A28" i="107" s="1"/>
  <c r="A29" i="107" s="1"/>
  <c r="A30" i="107" s="1"/>
  <c r="A33" i="107" s="1"/>
  <c r="A34" i="107" s="1"/>
  <c r="A35" i="107" s="1"/>
  <c r="A36" i="107" s="1"/>
  <c r="A39" i="107" s="1"/>
  <c r="A40" i="107" s="1"/>
  <c r="A41" i="107" s="1"/>
  <c r="A42" i="107" s="1"/>
  <c r="A43" i="107" s="1"/>
  <c r="A47" i="107" s="1"/>
  <c r="A48" i="107" s="1"/>
  <c r="A49" i="107" s="1"/>
  <c r="A50" i="107" s="1"/>
  <c r="A53" i="107" s="1"/>
  <c r="A54" i="107" s="1"/>
  <c r="A55" i="107" s="1"/>
  <c r="A56" i="107" s="1"/>
  <c r="A57" i="107" s="1"/>
  <c r="A58" i="107" s="1"/>
  <c r="A61" i="107" s="1"/>
  <c r="A62" i="107" s="1"/>
  <c r="A63" i="107" s="1"/>
  <c r="A64" i="107" s="1"/>
  <c r="A65" i="107" s="1"/>
  <c r="A66" i="107" s="1"/>
  <c r="A69" i="107" s="1"/>
  <c r="A70" i="107" s="1"/>
  <c r="A71" i="107" s="1"/>
  <c r="A72" i="107" s="1"/>
  <c r="A73" i="107" s="1"/>
  <c r="A76" i="107" s="1"/>
  <c r="A77" i="107" s="1"/>
  <c r="A78" i="107" s="1"/>
  <c r="A81" i="107" s="1"/>
  <c r="A82" i="107" s="1"/>
  <c r="A83" i="107" s="1"/>
  <c r="A84" i="107" s="1"/>
  <c r="A85" i="107" s="1"/>
  <c r="A86" i="107" s="1"/>
  <c r="A87" i="107" s="1"/>
  <c r="A88" i="107" s="1"/>
  <c r="A89" i="107" s="1"/>
  <c r="A90" i="107" s="1"/>
  <c r="A91" i="107" s="1"/>
  <c r="A92" i="107" s="1"/>
  <c r="A93" i="107" s="1"/>
  <c r="A94" i="107" s="1"/>
  <c r="A97" i="107" s="1"/>
  <c r="A98" i="107" s="1"/>
  <c r="A101" i="107" s="1"/>
  <c r="A102" i="107" s="1"/>
  <c r="A103" i="107" s="1"/>
  <c r="A104" i="107" s="1"/>
  <c r="A105" i="107" s="1"/>
  <c r="A106" i="107" s="1"/>
  <c r="A107" i="107" s="1"/>
  <c r="A108" i="107" s="1"/>
  <c r="A109" i="107" s="1"/>
  <c r="A110" i="107" s="1"/>
  <c r="A111" i="107" s="1"/>
  <c r="A112" i="107" s="1"/>
  <c r="A113" i="107" s="1"/>
  <c r="A114" i="107" s="1"/>
  <c r="A115" i="107" s="1"/>
  <c r="A116" i="107" s="1"/>
  <c r="A23" i="99"/>
  <c r="A24" i="99" s="1"/>
  <c r="A25" i="99" s="1"/>
  <c r="A26" i="99" s="1"/>
  <c r="A27" i="99" s="1"/>
  <c r="A28" i="99" s="1"/>
  <c r="A29" i="99" s="1"/>
  <c r="A30" i="99" s="1"/>
  <c r="A31" i="99" s="1"/>
  <c r="A32" i="99" s="1"/>
  <c r="A33" i="99" s="1"/>
  <c r="A34" i="99" s="1"/>
  <c r="A35" i="99" s="1"/>
  <c r="A36" i="99" s="1"/>
  <c r="A37" i="99" s="1"/>
  <c r="A38" i="99" s="1"/>
  <c r="A47" i="118" l="1"/>
  <c r="A48" i="118" s="1"/>
  <c r="A49" i="118" s="1"/>
  <c r="A42" i="118"/>
  <c r="A43" i="118" s="1"/>
  <c r="A44" i="118" s="1"/>
  <c r="A52" i="118"/>
  <c r="A53" i="118" s="1"/>
  <c r="A54" i="118" s="1"/>
  <c r="A55" i="118" s="1"/>
  <c r="A56" i="118" s="1"/>
  <c r="A59" i="118" s="1"/>
  <c r="A60" i="118" s="1"/>
  <c r="A61" i="118" s="1"/>
  <c r="A62" i="118" s="1"/>
  <c r="A63" i="118" s="1"/>
  <c r="A64" i="118" s="1"/>
  <c r="A65" i="118" s="1"/>
  <c r="A66" i="118" s="1"/>
  <c r="A67" i="118" s="1"/>
  <c r="A68" i="118" s="1"/>
  <c r="A69" i="118" s="1"/>
  <c r="A70" i="118" s="1"/>
  <c r="A71" i="118" s="1"/>
  <c r="J6" i="118"/>
  <c r="J9" i="118"/>
  <c r="J8" i="118"/>
  <c r="J6" i="102"/>
  <c r="J10" i="124"/>
  <c r="J113" i="123"/>
  <c r="J6" i="117"/>
  <c r="J9" i="117"/>
  <c r="J8" i="117"/>
  <c r="J7" i="117"/>
  <c r="J6" i="109"/>
  <c r="J10" i="118"/>
  <c r="J8" i="125"/>
  <c r="J6" i="125"/>
  <c r="J9" i="125"/>
  <c r="J7" i="125"/>
  <c r="J7" i="124"/>
  <c r="J6" i="124"/>
  <c r="J9" i="124"/>
  <c r="J8" i="124"/>
  <c r="J115" i="123"/>
  <c r="J9" i="121"/>
  <c r="J8" i="121"/>
  <c r="J7" i="121"/>
  <c r="J6" i="121"/>
  <c r="J10" i="99"/>
  <c r="J6" i="114"/>
  <c r="J9" i="114"/>
  <c r="J7" i="114"/>
  <c r="J8" i="114"/>
  <c r="J7" i="104"/>
  <c r="J6" i="104"/>
  <c r="J9" i="104"/>
  <c r="J8" i="104"/>
  <c r="J8" i="100"/>
  <c r="J6" i="100"/>
  <c r="J7" i="100"/>
  <c r="J9" i="100"/>
  <c r="J6" i="116"/>
  <c r="J9" i="116"/>
  <c r="J7" i="116"/>
  <c r="J8" i="116"/>
  <c r="J6" i="107"/>
  <c r="J9" i="107"/>
  <c r="J7" i="107"/>
  <c r="J10" i="107"/>
  <c r="J8" i="102"/>
  <c r="J7" i="102"/>
  <c r="J9" i="102"/>
  <c r="J9" i="109"/>
  <c r="J8" i="109"/>
  <c r="J7" i="109"/>
  <c r="J6" i="120"/>
  <c r="J7" i="120"/>
  <c r="J8" i="120"/>
  <c r="J7" i="119"/>
  <c r="J9" i="119"/>
  <c r="J8" i="119"/>
  <c r="J6" i="119"/>
  <c r="J6" i="115"/>
  <c r="J9" i="115"/>
  <c r="J8" i="115"/>
  <c r="J7" i="115"/>
  <c r="J10" i="111"/>
  <c r="J7" i="111"/>
  <c r="J6" i="111"/>
  <c r="J9" i="111"/>
  <c r="J8" i="111"/>
  <c r="J8" i="99"/>
  <c r="J6" i="99"/>
  <c r="J9" i="99"/>
  <c r="J7" i="99"/>
  <c r="K113" i="123" l="1"/>
  <c r="K110" i="123"/>
  <c r="K109" i="123"/>
  <c r="K111" i="123"/>
  <c r="K112" i="123"/>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<sst xmlns="http://schemas.openxmlformats.org/spreadsheetml/2006/main" count="4624" uniqueCount="1689">
  <si>
    <t>DOCUMENTOS DE ANÁLISE</t>
  </si>
  <si>
    <t>ITEM</t>
  </si>
  <si>
    <t>REFERÊNCIA</t>
  </si>
  <si>
    <t>QUESITO</t>
  </si>
  <si>
    <t>DNIT</t>
  </si>
  <si>
    <t>ENTREGA</t>
  </si>
  <si>
    <t>Data de entrega:</t>
  </si>
  <si>
    <t>DATA:</t>
  </si>
  <si>
    <t>Versão:</t>
  </si>
  <si>
    <t xml:space="preserve">IDENTIFICAÇÃO </t>
  </si>
  <si>
    <t>Objeto:</t>
  </si>
  <si>
    <t>Rodovia/Trecho:</t>
  </si>
  <si>
    <t>Complemento:</t>
  </si>
  <si>
    <t>Extensão:</t>
  </si>
  <si>
    <t>Licitação:</t>
  </si>
  <si>
    <t>Contratada:</t>
  </si>
  <si>
    <t>VOLUME/PÁGINA</t>
  </si>
  <si>
    <t>CONFERÊNCIA</t>
  </si>
  <si>
    <t>Documento entregue:</t>
  </si>
  <si>
    <t xml:space="preserve"> - editável de acordo com cada tipo (.doc, .xls, .dwg, etc) ? </t>
  </si>
  <si>
    <t xml:space="preserve"> - não editável (PDF) ?</t>
  </si>
  <si>
    <t>-</t>
  </si>
  <si>
    <t xml:space="preserve">  - quadros, gráficos e figuras?</t>
  </si>
  <si>
    <t xml:space="preserve">  - texto contendo memória descritiva e metodologia utilizada?</t>
  </si>
  <si>
    <t>IP-04 (5.1)</t>
  </si>
  <si>
    <t>IP-04 (5.2)</t>
  </si>
  <si>
    <t>IP-04 (5.3)</t>
  </si>
  <si>
    <t>PROJETO DE DESAPROPRIAÇÃO</t>
  </si>
  <si>
    <t>IP-16 (5.0)</t>
  </si>
  <si>
    <t>IP-16 (5.1)</t>
  </si>
  <si>
    <t>IP-16 (5.1 a)</t>
  </si>
  <si>
    <t>IP-16 (5.1 b)</t>
  </si>
  <si>
    <t>IP-16 (5.1 c)</t>
  </si>
  <si>
    <t>IP-16 (5.1 d)</t>
  </si>
  <si>
    <t>IP-16 (5.1 e)</t>
  </si>
  <si>
    <t>IP-16 (5.1 f)</t>
  </si>
  <si>
    <t>IP-16 (5.1 g)</t>
  </si>
  <si>
    <t>IP-16 (5.2)</t>
  </si>
  <si>
    <t>IP-16 (5.3)</t>
  </si>
  <si>
    <t>Foram apresentados todos os arquivos em planilhas editáveis com fórmulas em software "Excel" ou similar, e os desenhos em "cad" ou similar?</t>
  </si>
  <si>
    <t>PROJETO GEOMÉTRICO</t>
  </si>
  <si>
    <t>Em relação ao projeto realizado, foi apresentado:</t>
  </si>
  <si>
    <t>IP-08 (7.2)</t>
  </si>
  <si>
    <t xml:space="preserve">  - planilha com memórias de cálculo?</t>
  </si>
  <si>
    <t>IP-08 (5.1)</t>
  </si>
  <si>
    <t>IP-08 (4.2.2)</t>
  </si>
  <si>
    <t>IP-08 (4.3.2.2)</t>
  </si>
  <si>
    <t>IP-08 (4.3.2.3)</t>
  </si>
  <si>
    <t xml:space="preserve"> -  Nas curvas de raios inferios a 500 metros e superiores a 150 metros a locação das curvas estão de 10 em 10 metros?</t>
  </si>
  <si>
    <t xml:space="preserve"> -  Nas curvas de raios inferios a 150 metros a locação das curvas estão de 5 em 5 metros?</t>
  </si>
  <si>
    <t>IP-08 (4.3.2.4)</t>
  </si>
  <si>
    <t xml:space="preserve"> -  Nos trechos em tangente, foram atendidos os afastamentos mínimos de obstáculos fixos conforme item 4.3.2.4 da IP-8? </t>
  </si>
  <si>
    <t>IP-08 (4.3.3.1)</t>
  </si>
  <si>
    <t xml:space="preserve"> -  Caso não tenha sido seguidas qualquer das recomendações do item 4.3.3.1 da IP-8, para alinhamento vertical, foi apresentada a justificativa? </t>
  </si>
  <si>
    <t>IP-08 (4.3.3.2)</t>
  </si>
  <si>
    <t>IP-08 (4.3.3.4)</t>
  </si>
  <si>
    <t>- Rodovias de Classes IB, II e III?</t>
  </si>
  <si>
    <t>- Volume de tráfego de, no mínimo, 30 caminhões/hora no horário de pico?</t>
  </si>
  <si>
    <t>IP-08 (4.3.3.5)</t>
  </si>
  <si>
    <t>IP-08 (4.3.5)</t>
  </si>
  <si>
    <t>IP-08 (5.2.1.2)</t>
  </si>
  <si>
    <t>IP-08 (5.2.2)</t>
  </si>
  <si>
    <t>- Declividade projetada superior a 6%?</t>
  </si>
  <si>
    <t>- Rampa com extensão superior a 500 metros?</t>
  </si>
  <si>
    <t>Foi apresentado a memória de cálculo dos quantitativos apresentados?</t>
  </si>
  <si>
    <t>PROJETO DE SINALIZAÇÃO</t>
  </si>
  <si>
    <t>IP-15 (5.2)</t>
  </si>
  <si>
    <t xml:space="preserve">  - justificativa do estudo elaborado?</t>
  </si>
  <si>
    <t xml:space="preserve">  - ao longo da via?</t>
  </si>
  <si>
    <t xml:space="preserve">  - nas interseções?</t>
  </si>
  <si>
    <t xml:space="preserve">  - nos acessos?</t>
  </si>
  <si>
    <t xml:space="preserve">  - planta baixa?</t>
  </si>
  <si>
    <t xml:space="preserve">  - diagrama de ligações?</t>
  </si>
  <si>
    <t>No projeto de transmissão de dados da sinalização dinâmica, foram apresentados:</t>
  </si>
  <si>
    <t xml:space="preserve">  - localização?</t>
  </si>
  <si>
    <t>IP-15 (5.0)</t>
  </si>
  <si>
    <t>IP-15 (4.3.1)</t>
  </si>
  <si>
    <t>IP-15 (4.3.2)</t>
  </si>
  <si>
    <t>Os tipos de suporte de cada placa foram dimensionados e detalhados em projeto?</t>
  </si>
  <si>
    <t xml:space="preserve">Todas as placas foram diagramadas contendo as cores, a altura das letras e os tipos de caixas maiúsculas ou minúsculas conforme exigência do CONTRAN? </t>
  </si>
  <si>
    <t>IP-15 (4.3.3 a)</t>
  </si>
  <si>
    <t xml:space="preserve">Os dispositivos semafóricos apresentados atendem ao item 4.3.3 a) da IP-15? </t>
  </si>
  <si>
    <t>Relativo ao item anterior, foram apresentados:</t>
  </si>
  <si>
    <t xml:space="preserve">  - texto descritivo e metodologia utilizada?</t>
  </si>
  <si>
    <t>IP-15 (4.3.3 b)</t>
  </si>
  <si>
    <t xml:space="preserve">Os painéis informativos apresentados atendem ao item 4.3.3 b) da IP-15? </t>
  </si>
  <si>
    <t>Foi apresentado o orçamento e CPUs para os serviços de sinalização projetados?</t>
  </si>
  <si>
    <t>Foram apresentados todos os arquivos em planilhas editáveis com fórmulas em software "Excel" ou similar, e os desenhos em "CAD" ou similar?</t>
  </si>
  <si>
    <t>SEINFRA</t>
  </si>
  <si>
    <t>CHECKLIST - CONFERÊNCIA DE PROJETOS</t>
  </si>
  <si>
    <t>GEPPI - GERÊNCIA DE PLANEJAMENTO E PROGRAMAÇÃO DE INVESTIMENTOS</t>
  </si>
  <si>
    <t>Nº XX/XXXX</t>
  </si>
  <si>
    <t>O mapa de localização da obra foi apresentado?</t>
  </si>
  <si>
    <t>DOCUMENTOS GERAIS</t>
  </si>
  <si>
    <t>Foi apresentada a Anotação de Responsabilidade Técnica (ART) do profissional responsável pelos estudos e projetos?</t>
  </si>
  <si>
    <t>Conferente: ___________________________________</t>
  </si>
  <si>
    <t>Foi apresentada a Declaração de Responsabilidade Técnica pelos estudos e projetos?</t>
  </si>
  <si>
    <t>Foram apresentadas memória descritiva e justificativa do projeto elaborado?</t>
  </si>
  <si>
    <t>Foi apresentado Quadro Resumo das Áreas a Desapropriar, conforme MODELO 03 da IP-16?</t>
  </si>
  <si>
    <t>Foi apresentado mapa mostrando a localização de todos os imóveis confrontantes com o traçado da rodovia, conforme Quadro Resumo da Áreas a Desapropriar?</t>
  </si>
  <si>
    <t>As plantas apresentadas tiveram as propriedades amarradas ao estaqueamento indicado no projeto geométrico?</t>
  </si>
  <si>
    <t>As plantas apresentadas tiveram as propriedades amarrada no marco quilométrico, no caso de rodovia construída?</t>
  </si>
  <si>
    <t>Para cada propriedade a ser desapropriada foi apresentado o memorial descritivo cadastral, contendo divisas, limites e confrontações de cada propriedade (MODELO 02 da IP-16)?</t>
  </si>
  <si>
    <t xml:space="preserve">Foram apresentados aspectos orográficos da região? </t>
  </si>
  <si>
    <t xml:space="preserve">Consta no projeto a existência de serviços públicos tais como: rodovias, ferrovias, transporte coletivo, esgoto sanitário e pluvial, eletricidade, abastecimento d'água, telefônico, e outros? </t>
  </si>
  <si>
    <t xml:space="preserve">Consta no projeto o aproveitamento econômico da região, indicando as explorações predominantes, no caso de área rural? </t>
  </si>
  <si>
    <t xml:space="preserve">Consta no projeto a destinação principal da região onde se situa o imóvel (zona comercial, industrial, residencial ou mista), no caso de área urbana? </t>
  </si>
  <si>
    <t>Foi apresentado relatório fotográfico (fotos georreferenciadas) das propriedades com no mínimo 6 (seis) fotos de cada propriedade?</t>
  </si>
  <si>
    <t>Foi apresentada estimativa preliminar de valor (MODELO 04 da IP-16), de acordo com a NBR-14653, para cada propriedade a ser desapropriada?</t>
  </si>
  <si>
    <t>IP-16 (6.2)</t>
  </si>
  <si>
    <t>Consta a situação legal de cada imóvel a ser desapropriado?</t>
  </si>
  <si>
    <t>Para cada propriedade a ser desapropriada consta no projeto a descrição das benfeitorias e classificação das construções predominantes?</t>
  </si>
  <si>
    <t xml:space="preserve">Para cada propriedade a ser desapropriada estão indicadas no projeto as atividades econômicas desenvolvidas na propriedade, registrando dados qualitativos e quantitativos das produções? </t>
  </si>
  <si>
    <t>Foram apresentadas todas as plantas cadastrais individuais (MODELO 01 da IP-16) dos imóveis apresentados no Quadro Resumo das Áreas a Desapropriar?</t>
  </si>
  <si>
    <t xml:space="preserve">Foram apresentadas as pesquisas de mercado (no mínimo 15) para compor amostra representativa sobre o valor das propriedades?  </t>
  </si>
  <si>
    <t>Foram apresentados todos os modelos das placas estabelecidas pela IP-15:</t>
  </si>
  <si>
    <t xml:space="preserve">  - placas de advertências?</t>
  </si>
  <si>
    <t xml:space="preserve">  - placas de regulamentação?</t>
  </si>
  <si>
    <t xml:space="preserve">  - placas educativas?</t>
  </si>
  <si>
    <t xml:space="preserve">  - placas orientativas?</t>
  </si>
  <si>
    <t xml:space="preserve">  - placas de identificação de rodovia e estrada?</t>
  </si>
  <si>
    <t>Foi apresentada planta com localização e o tipo da sinalização sobre o projeto geométrico:</t>
  </si>
  <si>
    <t xml:space="preserve">  - placas indicativas?</t>
  </si>
  <si>
    <t>Foram apresentadas notas de serviço para sinalização vertical contendo:</t>
  </si>
  <si>
    <t xml:space="preserve">  - dimensão?</t>
  </si>
  <si>
    <t>Foi apresentado quadro resumo contendo:</t>
  </si>
  <si>
    <t xml:space="preserve">  - número de placas a serem instaladas?</t>
  </si>
  <si>
    <t xml:space="preserve">  - quantitativo em área (m²) de placas, conforme o tipo de película refletiva?</t>
  </si>
  <si>
    <t>Na elaboração do projeto de sinalização foi utilizado como referência o Manual de Sinalização Rodoviária – IPR 743 - DNIT e o Código de Trânsito Brasileiro (CONTRAN)?</t>
  </si>
  <si>
    <t xml:space="preserve">  - número de suportes a serem instalados?</t>
  </si>
  <si>
    <t>No projeto de sinalização horizontal foram apresentadas as especificações de todos materiais de acordo com o item 4.3.1 da IP-15?</t>
  </si>
  <si>
    <t>As tachas e tachões estão conforme padrões e cadência de utilização apresentados no Guia Prático do BR-LEGAL?</t>
  </si>
  <si>
    <t>Foram apresentadas notas de serviço para sinalização horizontal contendo:</t>
  </si>
  <si>
    <t xml:space="preserve">  - tipo de dispositivo?</t>
  </si>
  <si>
    <t xml:space="preserve">  - quantitativo?</t>
  </si>
  <si>
    <t>Com relação aos dispositivos de sinalização vertical provisória, foram apresentadas notas de serviço contendo os mesmos itens citados acima?</t>
  </si>
  <si>
    <t>Com relação aos dispositivos de sinalização horizontal provisória, foram apresentadas notas de serviço contendo os mesmos itens citados acima?</t>
  </si>
  <si>
    <t>Foram apresentados os quantitativos dos serviços de sinalização?</t>
  </si>
  <si>
    <t xml:space="preserve">  - especificação e quantitativo dos diversos elementos da sinalização?</t>
  </si>
  <si>
    <t>Em relação à sinalização horizontal, constam os detalhes de todos os símbolos/dispositivos de projeto?</t>
  </si>
  <si>
    <t>No projeto de cabeamento elétrico, foram apresentados:</t>
  </si>
  <si>
    <t>ESTUDOS GEOLÓGICOS</t>
  </si>
  <si>
    <t>IP-04 (5.4)</t>
  </si>
  <si>
    <t xml:space="preserve">  - Situação geográfica?</t>
  </si>
  <si>
    <t xml:space="preserve">  - Clima?</t>
  </si>
  <si>
    <t xml:space="preserve">  - Vegetação?</t>
  </si>
  <si>
    <t xml:space="preserve">  - Solos: reconhecimento de solos e sua limitação geotécnica, vulnerabilidade erosiva?</t>
  </si>
  <si>
    <t xml:space="preserve">  - Aspectos fisiológicos e geomorfológicos com hipsometria?</t>
  </si>
  <si>
    <t xml:space="preserve">  - Aspectos geológicos: estratigráficos, tectônicos e litológicos?</t>
  </si>
  <si>
    <t>Há recomendações para solução de problemas construtivos de rodovia decorrentes da formação geológica da região?</t>
  </si>
  <si>
    <t>Foi informado se as fontes de materiais para pavimentação estão sem restrições legais?</t>
  </si>
  <si>
    <t>Foi apresentado o mapeamento de possíveis fontes de materiais "in natura" para pavimentação e em exploração comercial de cascalho, areia, brita, bem como indústria de cimento localizada na região de interesse, com consulta da situação de cada fonte na base SIGMINE da ANM?</t>
  </si>
  <si>
    <t>Foram apresentadas as seções geológicas das áreas problemáticas?</t>
  </si>
  <si>
    <t>Foi apresentado relatório contendo texto descritivo e mapas temáticos (escala 1: 50.000 ou maior) com a locação do eixo e área de influência de no mínimo 500 m de cada lado com informações de:</t>
  </si>
  <si>
    <t>IP-04 (5.1/5.3)</t>
  </si>
  <si>
    <t>Foi apresentado memorial descritivo, justificativa do projeto elaborado e metodologia utilizada?</t>
  </si>
  <si>
    <t>Em relação ao projeto em análise:</t>
  </si>
  <si>
    <t>Foi apresentado o quadro de características técnicas e operacionais?</t>
  </si>
  <si>
    <t>Foi informado qual o veículo de projeto adotado?</t>
  </si>
  <si>
    <t>Foi justificada a utilização de taxas máximas de superelevação de 10% ou 12% (se houver)?</t>
  </si>
  <si>
    <t>Para transição da superelevação, foi seguida a metodologia preconizada pelo DNER (Manual de Projeto Geométrico de Rodovias Rurais)?</t>
  </si>
  <si>
    <t>Foram apresentadas planilhas com memórias de cálculo?</t>
  </si>
  <si>
    <t xml:space="preserve">Houve dispensa de utilização das curvas horizontais de transição? Foi justificado? </t>
  </si>
  <si>
    <t>Foi entregue o arquivo do projeto geométrico sobreposto à imagem de satélite (.kmz) ou (.kml)?</t>
  </si>
  <si>
    <t>Em relação ao item acima, apresenta entroncamento/interseção com Rodovia Federal?</t>
  </si>
  <si>
    <t>As plantas e perfis estão nas escalas 1:2.000 (H) e 1:200 (V)?</t>
  </si>
  <si>
    <t>Foram entregues os arquivos digitais das plantas, perfis e seções transversais, compatíveis com “Software” de CAD?</t>
  </si>
  <si>
    <t>No projeto planimétrico:</t>
  </si>
  <si>
    <t>O eixo foi estaqueado de 20 m em 20 m?</t>
  </si>
  <si>
    <t>IP-08 (5.2.1.1)</t>
  </si>
  <si>
    <t>As OAE e OAC foram representadas no perfil longitudinal de acordo com o item 5.2.1.2 da IP-08?</t>
  </si>
  <si>
    <t>Foi apresentado o desenho das seções transversais tipo (escalas 1:200 ou 1:100), contendo as seções do terreno, taludes de cortes e saias de aterro?</t>
  </si>
  <si>
    <t>Foi representado o geotécnico no perfil longitudinal de acordo com o item 5.2.1.2 da IP-08?</t>
  </si>
  <si>
    <t>Foram indicados todos os elementos do greide projetado (rampas e elementos de curvas verticais)?</t>
  </si>
  <si>
    <t>Teve algum trecho com declividade nula? Este está com extensão máxima de 30m, e com a seção transversal apresentando caimento para os dois lados?</t>
  </si>
  <si>
    <t>Foi prevista a implantação de 3ª faixa em regiões montanhosas com declividades superiores aos estabelecidos no item 4.3.3.2 da IP-08?</t>
  </si>
  <si>
    <t>Foi apresentada justificativa para casos que não tenha sido seguido as declividades máxima e mínima de rampa de acordo com o item 4.3.3.2 da IP-08?</t>
  </si>
  <si>
    <t>Foi utilizado greide com declividade inferioir a 0,5%, limitada a 0,35%? Foram verificada as condições exigidas no item 4.3.3.2 da IP-08?</t>
  </si>
  <si>
    <t>A adoção de faixa adicional em aclive (3ª Faixa) atendeu aos critérios estabelecidos pelo item 4.3.3.4 da IP-08:</t>
  </si>
  <si>
    <t>Foi informado a altura do gabarito vertical?</t>
  </si>
  <si>
    <t>Caso tenha sido adotado gabarito vertical de 4,50 m, foi justificado e verificado o critérío de contorno do obstáculo?</t>
  </si>
  <si>
    <t>A largura de faixa de rolamento pavimentada em tangente está informada no quadro de características técnicas e operacionais?</t>
  </si>
  <si>
    <t>A largura do acostamento está informada no quadro de características técnicas e operacionais?</t>
  </si>
  <si>
    <t xml:space="preserve">Em relação ao item acima, caso não tenham sido adotados para os acostamentos os valores indicados, foi apresentada justificativa? </t>
  </si>
  <si>
    <t>Foram apresentados o detalhamento dos elementos especiais, de acordo com o item 5.2.2 da IP-08?</t>
  </si>
  <si>
    <t>Foi apresentada justificativa para características que estejam divergentes das recomendadas nos quadros do item 4.3.8 da IP-08?</t>
  </si>
  <si>
    <t>Foram apresentados quadros e gráficos?</t>
  </si>
  <si>
    <t>Os azimutes de alinhamento foram informados?</t>
  </si>
  <si>
    <t>No projeto altimétrico:</t>
  </si>
  <si>
    <t>Foi apresentado o detalhamento das variações da superelevação nas concordâncias das curvas horizontais, respeitando o limite máximo?</t>
  </si>
  <si>
    <t>No perfil foram destacadas as soluções particulares (que divergem da seção transversal tipo)?</t>
  </si>
  <si>
    <t>As OAE´s foram indicadas com suas dimensões e nomes dos cursos d’água que atravessam a rodovia?</t>
  </si>
  <si>
    <t>As OAC´s foram indicados com informações de sua esconsidade e comprimento?</t>
  </si>
  <si>
    <t>Todos os elementos especiais foram numerados e possuem indicação de sua prancha de detalhamento?</t>
  </si>
  <si>
    <t>As curvas de nível estão interpoladas de 1 em 1m, destacando as linhas mestras de 5 em 5m?</t>
  </si>
  <si>
    <t>Estão representados os nomes dos proprietários dos imóveis por onde passa a rodovia?</t>
  </si>
  <si>
    <t>A faixa de domínio está representada em projeto indicando seus limites e coordenadas em relação ao eixo?</t>
  </si>
  <si>
    <t>As curvas horizontais foram numeradas e seus elementos apresentados em tabelas laterais?</t>
  </si>
  <si>
    <t>Para curvas horizontais com raios inferiores aos especificados na tabela 6 da IP-08, foram utilizadas curvas de transição?</t>
  </si>
  <si>
    <t xml:space="preserve">  - Aspectos Hidrogeológicos?</t>
  </si>
  <si>
    <t>GOINFRA</t>
  </si>
  <si>
    <t>IP-02 (5.1)</t>
  </si>
  <si>
    <t>Em relação ao Estudo realizado, foi apresentado:</t>
  </si>
  <si>
    <t>Com relação ao traçado, foram apresentados:</t>
  </si>
  <si>
    <t>Foi delimitada a Faixa domínio para levantamento da área em volta da diretriz escolhida?</t>
  </si>
  <si>
    <t>IP-02 (4.1)</t>
  </si>
  <si>
    <t>IP-02 (5.2.2)</t>
  </si>
  <si>
    <t>Com relação as coordenadas dos Marcos/RNs e de todos os outros pontos levantados, foram apresentados:</t>
  </si>
  <si>
    <t>Apresentação das altitudes geométricas e Normais dos Marcos/RNs e de todos os outros pontos levantados, conforme rede de nivelamento geométrico do IBGE?</t>
  </si>
  <si>
    <t>Apresentação das distâncias e ângulos que definem a diretriz aprovada?</t>
  </si>
  <si>
    <t>A Malha TIN 3D da superfície primitiva apresenta densidade de pontos com no mínimo 11 pontos por seção transversal na largura da faixa de domínio, com afastamento máximo de 20m entre as seções.</t>
  </si>
  <si>
    <t>Declaração da projetista de que editou a Malha TIN 3D da superfície primitiva, corrigindo erro na triangulação, entre os pontos, feita pelo software.</t>
  </si>
  <si>
    <t>IP-02 (5.2.1)</t>
  </si>
  <si>
    <t>Foi apresentado o levantamento topográfico da superfície primitiva do terreno natural, nos planos topográfico local e cartográfico UTM, em arquivos editáveis, contendo as informações do item 5.2.1 (ABAIXO)?</t>
  </si>
  <si>
    <t>A</t>
  </si>
  <si>
    <t>B</t>
  </si>
  <si>
    <t>IP-02 (4.2)</t>
  </si>
  <si>
    <t>O eixo do projeto apresenta locação de pontos de 20 em 20 metros, e os pontos notáveis, a partir do marco inicial?</t>
  </si>
  <si>
    <t>O nivelamento do eixo do projeto está referenciado a rede de nivelamento geométrico do IBGE?</t>
  </si>
  <si>
    <t>Foram apresentados relatórios de processamento dos seguintes itens:</t>
  </si>
  <si>
    <t>- arquivos brutos?</t>
  </si>
  <si>
    <t>- arquivo Rinex?</t>
  </si>
  <si>
    <t>IP-02 (4.8)</t>
  </si>
  <si>
    <t>-  relatório das estações RBMC utilizados na determinação dos pares de marcos intermediários do trecho a cada 5 km ou em distâncias máximas de 2 km se levantados por RTK?</t>
  </si>
  <si>
    <t>Foi apresentado a Anotação de responsabilidade técnica (ART) do profissional responsável pela disciplina?</t>
  </si>
  <si>
    <t>Foi apresentada a Declaração de responsabilidade técnica pelo estudo da disciplina?</t>
  </si>
  <si>
    <t>Foi apresentado texto contendo a metodologia com justificativa dos estudos realizados?</t>
  </si>
  <si>
    <t>IP-02 (4.1 e 5.1)</t>
  </si>
  <si>
    <t>Foi apresentada justificativa para a alternativa de traçado adotada?</t>
  </si>
  <si>
    <t>IP-02 (4.8 e 5.2.2)</t>
  </si>
  <si>
    <t>Foram apresentadas a relações completas dos marcos topográficos e RN's implantados?</t>
  </si>
  <si>
    <t>Na relação dos marcos topográficos implantados, foram apresentados:</t>
  </si>
  <si>
    <t>- altitudes?</t>
  </si>
  <si>
    <t>- localização no plano topográfico local?</t>
  </si>
  <si>
    <t>- geodésico geografico?</t>
  </si>
  <si>
    <t>- cartográfico UTM?</t>
  </si>
  <si>
    <t>Na relação dos  RN's implantados, foram apresentados:</t>
  </si>
  <si>
    <t>Foi apresentado anexo fotográfico contendo pelo menos 1(uma)  foto georreferenciada de cada Marcos e RN implantados?</t>
  </si>
  <si>
    <t>Foi apresentada planta na escala de 1:2000, com curvas de nível intermediarias de 1 em 1 metro destacando as mestras de 5 em 5 metros:</t>
  </si>
  <si>
    <t xml:space="preserve">- Topográfico local? </t>
  </si>
  <si>
    <t xml:space="preserve">- Cartográfico UTM? </t>
  </si>
  <si>
    <t>Foi apresentado o perfil da linha de locação na escala 1:2000 (H) e 1:200 (V)?</t>
  </si>
  <si>
    <t>Foi apresentado os desenhos de todas as seções transversais na escala de 1:200 (H) e (V) ou 1:200 (H) e 1:100 (V)?</t>
  </si>
  <si>
    <t>Foi apresentado o modelo digital da superfície primitiva do terreno natural (MDT), de acordo com itens 13, 14, 16, 19 e 20?</t>
  </si>
  <si>
    <t>IP-02 (4.4)</t>
  </si>
  <si>
    <t>Foi apresentado o levantamento batimétrico de 5 em 5 metros, no eixo do curso d'água?</t>
  </si>
  <si>
    <t>Caso não tenha feito o levantamento batimétrico relacionado acima, apresentou justificativa para este fato?</t>
  </si>
  <si>
    <t>Apresentou levantamento topográfico de cada barranco, com 50 metros a jusante, e 50
metros a montante do ponto de travessia?</t>
  </si>
  <si>
    <t>Foi apresentado anotações de evidências de enchente máxima, afloramento de rocha e natureza dos barrancos?</t>
  </si>
  <si>
    <t>Foram locados os pontos notáveis da superfície?</t>
  </si>
  <si>
    <t>Nos pontos notáveis relatados, foram apresentados:</t>
  </si>
  <si>
    <t>- curvas?</t>
  </si>
  <si>
    <t>- cursos d’água?</t>
  </si>
  <si>
    <t>- obras existentes?</t>
  </si>
  <si>
    <t>- interseções?</t>
  </si>
  <si>
    <t>- cruzamentos com rodovias?</t>
  </si>
  <si>
    <t>- cruzamento com ferrovias?</t>
  </si>
  <si>
    <t>- divisas de propriedade?</t>
  </si>
  <si>
    <t>- postes de energia?</t>
  </si>
  <si>
    <t>- outras interferências?</t>
  </si>
  <si>
    <t>IP-02 (4.5)</t>
  </si>
  <si>
    <t>Foi apresentado o Levantamento cadastral georreferenciado das divisas, limites e confrontações de cada propriedade dentro da faixa de domínio, citando os nomes de cada proprietário, nos planos:</t>
  </si>
  <si>
    <t xml:space="preserve">ESTUDOS HIDROLÓGICOS </t>
  </si>
  <si>
    <t>IP-03 (6.1)</t>
  </si>
  <si>
    <t>Foi apresentado Relatório com as informações, relacionadas:</t>
  </si>
  <si>
    <t>Foi apresentado o descritivo dos estudos realizados no volume apresentado?</t>
  </si>
  <si>
    <t>Quais foram as metodologias utilizadas para elaboração do estudo?</t>
  </si>
  <si>
    <t>IP-03 (4.0)</t>
  </si>
  <si>
    <t>A coleta de dados atendeu aos itens:</t>
  </si>
  <si>
    <t>IP-03 (4.a)</t>
  </si>
  <si>
    <t>Qual local e orgão onde foi coletado os dados hidrológicos e estudos existentes?</t>
  </si>
  <si>
    <t>IP-03 (4.b)</t>
  </si>
  <si>
    <t xml:space="preserve">Coleta de elementos que permitam a definição das dimensões e demais características fisiográficas das bacias de contribuição? (forma, declividade, tipo de solo, recobrimento vegetal) </t>
  </si>
  <si>
    <t>IP-03 (4.c)</t>
  </si>
  <si>
    <t>Coleta de elementos que permita a identificação das modificações futuras que ocorrerão nas bacias tais como projetos, planos diretores e tendências de ocupação.</t>
  </si>
  <si>
    <t>IP-03 (4.1.c)</t>
  </si>
  <si>
    <t xml:space="preserve"> Escolha criteriosa do posto que caracteriza o regime pluviométrico do trecho, justificando o aspecto hidrológico. Na ausência absoluta de posto na região, indicação precisa das fontes que forneceram os dados pluviométricos</t>
  </si>
  <si>
    <t>Foi apresentado o Resumo da coleta de dados hidrológicos?</t>
  </si>
  <si>
    <t>Para o  traçado escolhido, associando uma única bacia para cada Obra-de-arte projetada, foi apresentada:</t>
  </si>
  <si>
    <t xml:space="preserve"> - gráficos?</t>
  </si>
  <si>
    <t xml:space="preserve"> - tabelas?</t>
  </si>
  <si>
    <t>- mapas das bacias?</t>
  </si>
  <si>
    <t>Foi apresentado o dimensionamento das obras com todo os parâmetros adotados e justificados?</t>
  </si>
  <si>
    <t>Qual a influência que a obra irá trazer para o meio ambiente local?</t>
  </si>
  <si>
    <t>Nos arquivos necessários para exame do projeto, foram apresentado:</t>
  </si>
  <si>
    <t>Gráficos de perfil longitudinal do talvegue da bacia?</t>
  </si>
  <si>
    <t>Tabelas de cálculos das declividades efetivas?</t>
  </si>
  <si>
    <t>Mapas das bacias (.dwg), suficientes para o exame?</t>
  </si>
  <si>
    <t>Arquivos editáveis conforme item 6.1?</t>
  </si>
  <si>
    <t>IP-03 (4.1)</t>
  </si>
  <si>
    <t xml:space="preserve">Foi apresentado o mapa das bacias em escala conveniente, destacando a hidrografia principal e a localização do trecho em estudo? </t>
  </si>
  <si>
    <t>A apresentação do mapa de bacias foi numerado de forma a ser associada uma única bacia para cada Obra-de-Arte projetada?</t>
  </si>
  <si>
    <t>Para dados da Pluviometria:</t>
  </si>
  <si>
    <t xml:space="preserve">Com relação os dados de chuva dos postos localizados na área de estudo, foi apresentado: </t>
  </si>
  <si>
    <t>Localização do posto?</t>
  </si>
  <si>
    <t>Indicação das entidades responsável pela coleta?</t>
  </si>
  <si>
    <t>Período de observação da coleta?</t>
  </si>
  <si>
    <t xml:space="preserve">Foi apresentada a justificativa da escolha do(s) posto(s) que caracteriza(m) o regime pluviométrico do trecho? </t>
  </si>
  <si>
    <t>Foi apresentado, na ausência absoluta de posto na região, indicação das fontes que forneceram os dados pluviométricos, os mapas isoietas, atlas meteorológico e equações pluviométricas com os
respectivos autores?</t>
  </si>
  <si>
    <t>Com relação aos dados de chuva, foi apresentado:</t>
  </si>
  <si>
    <t>Tabelas ou gráficos?</t>
  </si>
  <si>
    <t>Média anual de chuvas da região?</t>
  </si>
  <si>
    <t>Média mensal?</t>
  </si>
  <si>
    <t>Total anual?</t>
  </si>
  <si>
    <t>Alturas máximas e mínimas?</t>
  </si>
  <si>
    <t>Precipitação total?</t>
  </si>
  <si>
    <t>Precipitação máxima em 24 horas?</t>
  </si>
  <si>
    <t>IP-03 (5.1)</t>
  </si>
  <si>
    <t>Foi apresentado a metodologia do processamento de dados pluviométricos para a obtenção das curvas intensidade x duração x frequência e altura x duração x frequência, para os períodos de observação de no mínimo:</t>
  </si>
  <si>
    <t xml:space="preserve"> - 5 anos?</t>
  </si>
  <si>
    <t xml:space="preserve"> - 10 anos?</t>
  </si>
  <si>
    <t xml:space="preserve"> - 15 anos?</t>
  </si>
  <si>
    <t xml:space="preserve"> - 25 anos?</t>
  </si>
  <si>
    <t xml:space="preserve"> - 50 anos?</t>
  </si>
  <si>
    <t xml:space="preserve"> - 100 anos?</t>
  </si>
  <si>
    <t>IP-03 (5.3)</t>
  </si>
  <si>
    <t>Apresentar qual tipo de fórmula utilizada para o cálculo do tempo de concentração e justificar sua escolha?</t>
  </si>
  <si>
    <t>No cadastro das obras existentes, foi apresentado:</t>
  </si>
  <si>
    <t>Indicação do tipo?</t>
  </si>
  <si>
    <t>Declividade?</t>
  </si>
  <si>
    <t>Altura de aterro?</t>
  </si>
  <si>
    <t>Condição da obra de arte?</t>
  </si>
  <si>
    <t>Cadastro das principais obras hidráulicas existentes/projetadas que possam influir nos estudos hidrológicos (barragens a montante/jusante da rodovia, canalizações, dragagens, dentre outros)?</t>
  </si>
  <si>
    <t>Foram consultadas entidades vinculadas à utilização de recursos hídricos, para a devida caracterização das obras e eventuais estudos e projetos de aproveitamentos hídricos previstos na região de interesse?</t>
  </si>
  <si>
    <t>IP-03 (4.2)</t>
  </si>
  <si>
    <t>Para dados da Fluviométrica:</t>
  </si>
  <si>
    <t>Foram coletados elementos para elaboração dos fluviogramas das alturas d'água médias, máximas e mínimas mensais d'agua dos principais rios da região?</t>
  </si>
  <si>
    <t>Foi apresentado o registro de enchente máxima dos cursos d'água, desprovidos de medidores, efetuado por meio de vestígios e informações locais?</t>
  </si>
  <si>
    <t>IP-03 (4)</t>
  </si>
  <si>
    <t>Foi apresentado algum caso específico e atípico que não se enquadrem nas especificações e Normas da GOINFRA?</t>
  </si>
  <si>
    <t>Foi apresentado os histogramas das precipitações totais anuais, com número de dias de chuva por ano; máximas, médias e mínimas das Precipitações mensais e do número de dias de chuva mensais?</t>
  </si>
  <si>
    <t>Foi apresentado a metodologia do processamento de dados fluviométricos para a obtenção das curvas intensidade x duração x frequência e altura x duração x frequência, para os períodos de observação de no mínimo:</t>
  </si>
  <si>
    <t>Foi apresentado o mapa contendo os postos fluviométricos da região de interesse para o projeto, com identificação das entidades que os operam e os calendários de observação?</t>
  </si>
  <si>
    <t>Foi apresentado fluviogramas das alturas máximas, médias e mínimas mensais e/ou outros necessários?</t>
  </si>
  <si>
    <t>Foi apresentado as curvas de frequência de níveis e curvas de descargas?</t>
  </si>
  <si>
    <t>Foi apresentado os Levantamentos topo-hidrológicos nas travessias dos principais cursos
d’água?</t>
  </si>
  <si>
    <t>IP-03 (5.2)</t>
  </si>
  <si>
    <t>Foram apresentadas, para os dados fluviométricos, tabelas com informações dos valores extremos das vazões médias diárias (m³/s), e/ou cotas das enchentes máximas observadas, no caso de disposição ou não de réguas linimétricas?</t>
  </si>
  <si>
    <t>Foram apresentados, para os dados fluviométricos, os histogramas de vazões médias mensais, máximas vazões médias diárias e mínimas vazões médias diárias?</t>
  </si>
  <si>
    <t xml:space="preserve">Foi apresentada a justificativa da escolha do período de recorrência, caso não adotado conforme item 5.3.1, da IP-3? </t>
  </si>
  <si>
    <t xml:space="preserve">Foi apresentada a justificativa da escolha do Coeficiente de Deflúvio ou Escoamento Superficial (RUN-OFF), caso não adotado conforme item 5.3.3, da IP-3? </t>
  </si>
  <si>
    <t>IP-03 (5.4)</t>
  </si>
  <si>
    <t xml:space="preserve">Foi apresentada a justificativa da escolha do método de cálculo das vazões, caso não adotado conforme item 5.4, da IP-3? </t>
  </si>
  <si>
    <t>Segundo a metodologia utilizada no item acima, foram apresentados:</t>
  </si>
  <si>
    <t>Texto explicativo da metodologia utilizada?</t>
  </si>
  <si>
    <t>Planilhas contendo as memórias de cálculo?</t>
  </si>
  <si>
    <t>IP-03 (6.2)</t>
  </si>
  <si>
    <t>Foi apresentado planilhas, quadros, gráficos, tabelas, imagens e mapas das bacias, suficientes para exame do projeto, inclusive com arquivos editáveis conforme item 6.2?</t>
  </si>
  <si>
    <t>Nos dados apresentados em planilha (de dimensionamento das obras/verificação hidráulica), constam as seguintes informações:</t>
  </si>
  <si>
    <t>Numero da bacia?</t>
  </si>
  <si>
    <t>Estaca de localização da obra?</t>
  </si>
  <si>
    <t>Área da bacia?</t>
  </si>
  <si>
    <t>Comprimento do talvegue?</t>
  </si>
  <si>
    <t>Desnível?</t>
  </si>
  <si>
    <t>Declividade efetiva?</t>
  </si>
  <si>
    <t>Tempo de concentração?</t>
  </si>
  <si>
    <t>Coeficiente de escoamento?</t>
  </si>
  <si>
    <t>Intensidade de chuva?</t>
  </si>
  <si>
    <t>Vazão?</t>
  </si>
  <si>
    <t>Carga hidráulica?</t>
  </si>
  <si>
    <t>Obra existente caso houver?</t>
  </si>
  <si>
    <t>Obra projetada?</t>
  </si>
  <si>
    <t>Observações da obra se dimensionada como canal ou orifício?</t>
  </si>
  <si>
    <t>Aterro mínimo?</t>
  </si>
  <si>
    <t>PROJETO DE PAVIMENTAÇÃO</t>
  </si>
  <si>
    <t>IP-10 (4.1.1)</t>
  </si>
  <si>
    <t>Pavimentos Flexíveis e Pavimentos Semirrígidos</t>
  </si>
  <si>
    <t>Foi apresentado o valor do Índice de Irregularidade Longitudinal (IRI), considerado nos estudos do projeto, indicando ao executor qual será o valor admissível para o IRI após a execução da obra?</t>
  </si>
  <si>
    <t>Foi apresentado as deflexões máximas admissíveis para cada camada do pavimento projetado, indicando ao executor quais serão os parâmetros a serem buscados ao término da obra?</t>
  </si>
  <si>
    <t>Foi realizada a verificação mecanicista da estrutura do pavimento dimensionado?</t>
  </si>
  <si>
    <t>IP-10 (4.1.2)</t>
  </si>
  <si>
    <t>Pavimentos Rígidos e Peças Pré-moldadas de Concreto</t>
  </si>
  <si>
    <t>Foi apresentada a metodologia de cálculo Conforme Manual de Pavimentos Rígidos do Departamento Nacional de Infraestrutura de Transporte - DNIT?
Infraestrutura de Transportes – DNIT?</t>
  </si>
  <si>
    <t>Foi apresentada  a verificação mecanicista da estrutura do pavimento dimensionado?</t>
  </si>
  <si>
    <t>IP-10 (4.2)</t>
  </si>
  <si>
    <t>Critérios de Cálculo</t>
  </si>
  <si>
    <t>IP-10 (4.2.1)</t>
  </si>
  <si>
    <t>Capacidade de Suporte do Subleito</t>
  </si>
  <si>
    <t xml:space="preserve">Foi apresentado estudo estatístico com o ISC dos materiais que serão utilizados na camada do  subleito?  </t>
  </si>
  <si>
    <t xml:space="preserve">O ISC do subleito adotado para o dimensionamento do pavimento está compatível com o mínimo encontrado no estudo estatístico apresentado?  </t>
  </si>
  <si>
    <t>Os solos do subleito foram classificados quanto à resiliência, de acordo com a Tabela 2, da IP-10?</t>
  </si>
  <si>
    <t>IP-10 (4.2.2)</t>
  </si>
  <si>
    <t>Tráfego</t>
  </si>
  <si>
    <t>O número “N”, a ser utilizado no dimensionamento dos pavimentos, estão em conformidade com o calculado no Estudo de Tráfego apresentado?</t>
  </si>
  <si>
    <t>IP-10 (4.2.3)</t>
  </si>
  <si>
    <t xml:space="preserve">Drenagem </t>
  </si>
  <si>
    <t>IP-10 (4.2.3</t>
  </si>
  <si>
    <t>Foi prevista a utilização de dispositivos de drenagem subsuperficial na estrutura de pavimento?</t>
  </si>
  <si>
    <t>IP-10 (4.3)</t>
  </si>
  <si>
    <t>Parâmetros adicionais para a verificação mecanicista</t>
  </si>
  <si>
    <t>A verificação mecanicista foram executadas de acordo com o item 4.3 da IP-10 usando a classificação das Tabelas 3 e 4?</t>
  </si>
  <si>
    <t>IP-10 (4.3.1)</t>
  </si>
  <si>
    <t>Para revestimento de concreto asfáltico, a verificação mecanicista foi elaborada de acordo com o item 4.3.1 da IP-10?</t>
  </si>
  <si>
    <t>IP-10 (4.3.2)</t>
  </si>
  <si>
    <t>Para o subleito, a verificação mecanicista foi elaborada de acordo com o item 4.3.2 da IP-10?</t>
  </si>
  <si>
    <t>IP-10 (4.3.3)</t>
  </si>
  <si>
    <t>Para a base ou sub-base de solo-cimento, a verificação mecanicista foi elaborada de acordo com o item 4.3.3 da IP-10?</t>
  </si>
  <si>
    <t>IP-10 (4.3.4)</t>
  </si>
  <si>
    <t>Para a base ou sub-base de brita graduada tratada com cimento, a verificação mecanicista foi elaborada de acordo com o item 4.3.4 da IP-10?</t>
  </si>
  <si>
    <t>IP-10 (4.3.5)</t>
  </si>
  <si>
    <t>Para a superfície do revestimento, a verificação mecanicista foi elaborada de acordo com o item 4.3.5 da IP-10?</t>
  </si>
  <si>
    <t>IP-10 (4.4)</t>
  </si>
  <si>
    <t>Dimensionamento Estrutural de Pavimentos Flexíveis</t>
  </si>
  <si>
    <t>IP-10 (4.4.1)</t>
  </si>
  <si>
    <t>Método DNER (Método do CBR)</t>
  </si>
  <si>
    <t xml:space="preserve">Relativo ao item 4.4.1., foram  apresentados: </t>
  </si>
  <si>
    <t>Memorial descritivo do dimensionamento?</t>
  </si>
  <si>
    <t>Memórias de cálculo?</t>
  </si>
  <si>
    <t>Gráficos e figuras?</t>
  </si>
  <si>
    <t xml:space="preserve">Foi apresentada justificativa, caso a projetista tenha adotado considerações diferentes das indicadas no item 4.4.1 da IP-10? </t>
  </si>
  <si>
    <t>IP-10 (4.4.2)</t>
  </si>
  <si>
    <t>DNER – Método da Resiliência</t>
  </si>
  <si>
    <t>Foi apresentado memória de cálculo conforme o método de dimensionamento da Resiliência do DNER e em conformidade com o item 4.4.2 da IP-10?</t>
  </si>
  <si>
    <t xml:space="preserve">Relativo ao item 4.4.2., foram  apresentados: </t>
  </si>
  <si>
    <t xml:space="preserve">Foi apresentada justificativa, caso a projetista tenha adotado considerações diferentes das indicadas no item 4.4.2 da IP-10? </t>
  </si>
  <si>
    <t>IP-10 (4.4.3)</t>
  </si>
  <si>
    <t>Verificação mecanicista</t>
  </si>
  <si>
    <t>Foram apresentados a memória de cálculo da verificação mecanicista da estrutura de pavimento, de acordo com item 4.4.3 da IP-10?</t>
  </si>
  <si>
    <t>No caso de verificação mecanicista através de programas computacionais, foram apresentados além dos cálculos, os documentos justificativos indicados no item 4.3.3 da IP-10?</t>
  </si>
  <si>
    <t xml:space="preserve">Caso a projetista tenha optado pela adoção de outros modelos de fadiga, foram apresentadas justificativas quanto à confiabilidade de seus resultados? </t>
  </si>
  <si>
    <t>IP-10 (4.4.4)</t>
  </si>
  <si>
    <t>Recomendações gerais</t>
  </si>
  <si>
    <t xml:space="preserve">Foi apresentada a justificativa, caso não tenha sido seguido qualquer das recomendações do item 4.4.4 da IP-10? </t>
  </si>
  <si>
    <t>IP-10 (4.5)</t>
  </si>
  <si>
    <t>Pavimentos semirrígidos</t>
  </si>
  <si>
    <t>IP-10 (4.5.1)</t>
  </si>
  <si>
    <t>Método do DNER</t>
  </si>
  <si>
    <t>O dimensionamento dos pavimentos semirrígidos foi realizado segundo o Método do DNER, conforme o item 4.5.1 da IP-10?</t>
  </si>
  <si>
    <t xml:space="preserve">Relativo ao item 4.5.1., foram  apresentados: </t>
  </si>
  <si>
    <t>Para os casos de base e/ou sub-base de solo-cimento  e; base e/ou sub-base de brita graduada foram adotados os coeficientes estruturais indicados no item 4.5.1 da IP-10?</t>
  </si>
  <si>
    <t xml:space="preserve">Foi apresentada justificativa, caso a projetista tenha adotado considerações diferentes das indicadas no item 4.5.1 da IP-10? </t>
  </si>
  <si>
    <t>IP-10 (4.5.2)</t>
  </si>
  <si>
    <t>Foi apresentado memória de cálculo conforme o método de dimensionamento da Resiliência do DNER e em conformidade com o item 4.5.2 da IP-10?</t>
  </si>
  <si>
    <t xml:space="preserve">Relativo ao item 4.5.2., foram  apresentados: </t>
  </si>
  <si>
    <t xml:space="preserve">Foi apresentada justificativa, caso a projetista tenha adotado considerações diferentes das indicadas no item 4.5.2 da IP-10? </t>
  </si>
  <si>
    <t>IP-10 (4.5.3)</t>
  </si>
  <si>
    <t>Verificação mecanicista (se solicitada)</t>
  </si>
  <si>
    <t>Foram apresentados a memória de cálculo da verificação mecanicista da estrutura de pavimento, de acordo com item 4.5.3 da IP-10?</t>
  </si>
  <si>
    <t>No caso de verificação mecanicista através de programas computacionais, foram apresentados além dos cálculos, os documentos justificativos indicados no item 4.5.3 da IP-10?</t>
  </si>
  <si>
    <t>IP-10 (4.5.4)</t>
  </si>
  <si>
    <t xml:space="preserve">Foi apresentada a justificativa, caso não tenha sido seguido qualquer das recomendações do item 4.5.4 da IP-10? </t>
  </si>
  <si>
    <t>IP-10 (4.6)</t>
  </si>
  <si>
    <t>Pavimentos rígidos</t>
  </si>
  <si>
    <t>IP-10 (4.6.1)</t>
  </si>
  <si>
    <t>Portland Cement Association – PCA</t>
  </si>
  <si>
    <t>O dimensionamento do pavimento rígido foi realizado segundo o Método PCA, conforme o item 4.6.1 da IP-10?</t>
  </si>
  <si>
    <t>Relativo aos itens acima, foram apresentados o descritivo do dimensionamento, memórias de cálculos, planilhas, gráficos e figuras que viabilize sua análise?</t>
  </si>
  <si>
    <t xml:space="preserve">Foi apresentada justificativa, caso a projetista tenha adotado considerações diferentes das indicadas no item 4.6.1 da IP-10? </t>
  </si>
  <si>
    <t>IP-10 (4.6.2)</t>
  </si>
  <si>
    <t xml:space="preserve">Verificação mecanicista </t>
  </si>
  <si>
    <t>Foram apresentados a memória de cálculo da verificação mecanicista da estrutura de pavimento, de acordo com item 4.6.2 da IP-10?</t>
  </si>
  <si>
    <t>No caso de verificação mecanicista através de programas computacionais, foram apresentados além dos cálculos, os documentos justificativos indicados no item 4.6.2 da IP-10?</t>
  </si>
  <si>
    <t>IP-10 (4.6.3)</t>
  </si>
  <si>
    <t xml:space="preserve">Foi apresentada a justificativa, caso não tenha sido seguido qualquer das recomendações do item 4.6.3 da IP-10? </t>
  </si>
  <si>
    <t>VERIFICAÇÕES DE CARÁTER GERAL - APRESENTAÇÃO DO PROJETO</t>
  </si>
  <si>
    <t>IP-10 (7.2)</t>
  </si>
  <si>
    <t xml:space="preserve">Em relação ao projeto realizado, foi apresentado: </t>
  </si>
  <si>
    <t>Texto contendo memória descritiva e metodologia utilizada?</t>
  </si>
  <si>
    <t>Memória justificativa do projeto elaborado?</t>
  </si>
  <si>
    <t>Com relação os desenhos da seção transversal tipo das camadas de pavimento, foram apresentadas as espessuras e larguras:</t>
  </si>
  <si>
    <t xml:space="preserve"> - das pistas de rolamento?</t>
  </si>
  <si>
    <t xml:space="preserve"> - acostamentos?</t>
  </si>
  <si>
    <t xml:space="preserve"> - faixas de segurança?</t>
  </si>
  <si>
    <t>O degrau entre pista de rolamento e acostamento, apresenta abaixo do limite de 5 cm de espessura?</t>
  </si>
  <si>
    <t>O degrau entre pista de rolamento e acostamento a montante em curvas horizontais, foi eliminado?</t>
  </si>
  <si>
    <t xml:space="preserve">Foi considerado o acréscimo de 30 cm (15 cm para cada lado) nas larguras de topo das camadas estabilizadas de base, maior que a largura da camada do revestimento? </t>
  </si>
  <si>
    <t xml:space="preserve">Caso adotado valores maiores que 30 cm as larguras de topo das camadas estabilizadas de base, foi apresentado justificativa? </t>
  </si>
  <si>
    <t>Foi considerado, além do acréscimo do item anterior, a leira de 30 cm (15 cm para cada lado) para os serviços de escavação, carga e transporte?</t>
  </si>
  <si>
    <t>Foi considerada a superlargura nos cálculos dos quantitativos?</t>
  </si>
  <si>
    <t>Foi apresentado a planta geral de localização das ocorrências de materiais com indicação das distâncias de transportes?</t>
  </si>
  <si>
    <t>Foi apresentado o quadro de distribuição dos materiais utilizados nas camadas de pavimentação?</t>
  </si>
  <si>
    <t>Foi apresentado o diagrama linear de distribuição dos materiais e espessuras das camadas de pavimentação acordo com o quadro de distribuição?</t>
  </si>
  <si>
    <t>Foi apresentado projetos específicos de pavimentação para os elementos especiais (retorno, trevo, acessos, limpa rodas, tapers, entre outros)?</t>
  </si>
  <si>
    <t>Foi apresentado quadro resumo dos serviços de pavimentação?</t>
  </si>
  <si>
    <t>Foi apresentado a memória de cálculo dos quantitativos e quadro resumo apresentados?</t>
  </si>
  <si>
    <t>Foram apresentados todos os arquivos relacionados acima em planilhas editáveis com fórmulas em software "Excel" ou similar, além dos desenhos em software "cad" ou similar?</t>
  </si>
  <si>
    <t>Foi apresentado a Anotação de responsabilidade técnica (ART) do profissional responsável pelo Projeto de Pavimentação?</t>
  </si>
  <si>
    <t>Foi apresentada a Declaração de responsabilidade técnica pelo projeto de Pavimentação?</t>
  </si>
  <si>
    <t>PROJETO DE OBRA DE ARTE ESPECIAL</t>
  </si>
  <si>
    <t>IP-14 (5.3)</t>
  </si>
  <si>
    <t>Foi apresentao texto informativo do projeto, resumo dos estudos, especificações?</t>
  </si>
  <si>
    <t>No projeto da OAE foram considerados aspectos específicos:</t>
  </si>
  <si>
    <t xml:space="preserve"> - dos estudos topográficos?</t>
  </si>
  <si>
    <t xml:space="preserve"> - dos estudos hidrológicos e hidráulicos?</t>
  </si>
  <si>
    <t xml:space="preserve"> - dos estudos geotécnicos?</t>
  </si>
  <si>
    <t>IP-14 (4.1.1.1)</t>
  </si>
  <si>
    <t xml:space="preserve"> - o cadastro de todas as OACs existentes no trecho?</t>
  </si>
  <si>
    <t xml:space="preserve"> - o cadastro das OAEs existentes cortadas pelo eixo locado?</t>
  </si>
  <si>
    <t xml:space="preserve"> - o levantamento topográfico da área de interesse?</t>
  </si>
  <si>
    <t xml:space="preserve"> - o levantamento batimétrico das novas OAEs?</t>
  </si>
  <si>
    <t>Foram cadastrados os elementos físicos situados na área de interferência da obra, constando das informações:</t>
  </si>
  <si>
    <t xml:space="preserve"> - de locação e identificação das estruturas físicas (aéreas e/ou enterradas) de rede de energia/telecomunicação/internet?</t>
  </si>
  <si>
    <t xml:space="preserve"> - de locação e identificação de elementos (visíveis e/ou enterrados) de rede de água/esgoto?</t>
  </si>
  <si>
    <t xml:space="preserve"> - de locação e identificação de elementos (visíveis e/ou enterrados) de galerias de águas pluviais?</t>
  </si>
  <si>
    <t xml:space="preserve"> - de identificação e locação de demais elementos situados na área de interferência da obra?</t>
  </si>
  <si>
    <t xml:space="preserve"> - a indicação das cotas, épocas e durações das ocorrências de máxima cheia?</t>
  </si>
  <si>
    <t xml:space="preserve"> - a memória de cálculo da determinação da seção de vazão necessária à OAE, com indicação da velocidade máxima das águas no local?</t>
  </si>
  <si>
    <t xml:space="preserve"> - a indicação da velocidade máxima da água no local?</t>
  </si>
  <si>
    <t xml:space="preserve"> - a indicação da possibilidade de ocorrência de depósitos no leito, margens e erosões no fundo ou nas margens do curso d'água?</t>
  </si>
  <si>
    <t xml:space="preserve"> - a indicação da tendência a divagação do leito do rio e eventual transporte de matérias flutuantes nos períodos de cheia?</t>
  </si>
  <si>
    <t xml:space="preserve"> - a análise química da água para verificar sobre a possibilidade de ocorrência de águas agressivas, tanto sob o aspecto tóxico como sob o aspecto de ação destrutiva?</t>
  </si>
  <si>
    <t xml:space="preserve"> - informações relativas aos serviços de regularização, dragagem, retificações ou proteção das margens, em execução e planejados?</t>
  </si>
  <si>
    <t xml:space="preserve"> - informações relativas a OAEs implantadas nas proximidades, tais como: tipo da estrutura, extensão da obra, número de vãos, altura de construção, vazão, tipo de fundação, existência ou não de erosão nas fundações, margens e encontros, ou qualquer outro dado de interesse?</t>
  </si>
  <si>
    <t xml:space="preserve"> - os relatórios de sondagem de reconhecimento, em número e profundidade tais que permitam a perfeita caracterização do subsolo?</t>
  </si>
  <si>
    <t xml:space="preserve"> - a planta de locação das sondagens, referida ao eixo locado da rodovia?</t>
  </si>
  <si>
    <t xml:space="preserve"> - a indicando dos equipamentos utilizados?</t>
  </si>
  <si>
    <t xml:space="preserve"> - os boletins de sondagens, elaborados em atendimento à norma NBR:6484 vigente e ao item 5.8 do Manual de Sondagens ABGE (2013)?</t>
  </si>
  <si>
    <t xml:space="preserve"> - a descrição das condições do subsolo explorado?</t>
  </si>
  <si>
    <t xml:space="preserve"> - a interpretação dos resultados obtidos?</t>
  </si>
  <si>
    <t xml:space="preserve"> - os perfis geológicos/geotécnicos e individuais de todas as sondagens, indicando:</t>
  </si>
  <si>
    <t xml:space="preserve">  • a natureza e espessura das diversas camadas atravessadas?</t>
  </si>
  <si>
    <t xml:space="preserve">  • as profundidades em relação às RN da rodovia?</t>
  </si>
  <si>
    <t xml:space="preserve">  • o índice de resistência à penetração de cada camada?</t>
  </si>
  <si>
    <t xml:space="preserve">  • os níveis d'água?</t>
  </si>
  <si>
    <t>Foram atendidos os critérios de paralisação especificados no TR?</t>
  </si>
  <si>
    <t>As cotas inferiores das sondagens estão abaixo da cotas de assentamento da fundação de apoio?</t>
  </si>
  <si>
    <t xml:space="preserve">Em caso de terreno cuja estabilidade possa ser ameaçada pela colocação dos aterros de acesso, foram realizados estudos geotécnicos especiais que permitam a demonstração de estabilidade do conjunto solo - aterro - OAE? </t>
  </si>
  <si>
    <t>Foram apresentadas informações sobre a existência de jazidas de materiais que possam ser empregados na execução da obra, discriminando tipos disponíveis, quantidades e custos?</t>
  </si>
  <si>
    <t xml:space="preserve"> - nomenclatura da rodovia, com o S.R.E.?</t>
  </si>
  <si>
    <t xml:space="preserve"> - trecho e subtrecho do projeto?</t>
  </si>
  <si>
    <t xml:space="preserve"> - classe da rodovia?</t>
  </si>
  <si>
    <t xml:space="preserve"> - estaca ou quilômetro em que se implantará a obra?</t>
  </si>
  <si>
    <t xml:space="preserve"> - nome do obstáculo a ser transposto?</t>
  </si>
  <si>
    <t xml:space="preserve"> -  proximidade a centros urbanos?</t>
  </si>
  <si>
    <t xml:space="preserve"> - meios de acesso à região onde se situará a obra?</t>
  </si>
  <si>
    <t xml:space="preserve"> - gabaritos a obedecer?</t>
  </si>
  <si>
    <t xml:space="preserve"> - necessidade de passeios para pedestres ou de pista  para bicicletas ou carroças?</t>
  </si>
  <si>
    <t xml:space="preserve"> - necessidade de guarda-corpos especiais?</t>
  </si>
  <si>
    <t xml:space="preserve"> - aspectos paisagísticos a considerar?</t>
  </si>
  <si>
    <t xml:space="preserve"> - possibilidade de aproveitamento de mão-de-obra da região, discriminando tipos, quantidades disponíveis e salários normais?</t>
  </si>
  <si>
    <t xml:space="preserve"> - possibilidades de apoio da região, tais como: energia, habitações, comunicações, transportes, bancos e outros?</t>
  </si>
  <si>
    <t xml:space="preserve"> - demais informes especiais necessários?</t>
  </si>
  <si>
    <t>VERIFICAÇÕES DE CARÁTER ESPECÍFICOS - FASE PRELIMINAR DE CONCEPÇÃO</t>
  </si>
  <si>
    <t>No caso de projeto de mais de uma OAE, foi apresentado o quadro de localização das OAE projetadas?</t>
  </si>
  <si>
    <t>IP-14 (4.2 a)</t>
  </si>
  <si>
    <t>Foi apresentado a definição da concepção estrutural?</t>
  </si>
  <si>
    <t>IP-14 (4.2 b)</t>
  </si>
  <si>
    <t>Foi apresentado estudo de alternativas para a travessia, no que respeita ao local de implantação da obra?</t>
  </si>
  <si>
    <t>IP-14 (4.2 c)</t>
  </si>
  <si>
    <t>Foi apresentado estudo das soluções estruturais exequíveis, em decorrência do exame do local de implantação, com definição, para cada solução proposta:</t>
  </si>
  <si>
    <t xml:space="preserve"> - do comprimento total da obra?</t>
  </si>
  <si>
    <t xml:space="preserve"> - do número de vãos?</t>
  </si>
  <si>
    <t xml:space="preserve"> - das características geométricas principais?</t>
  </si>
  <si>
    <t xml:space="preserve"> - do sistema construtivo?</t>
  </si>
  <si>
    <t xml:space="preserve"> - da extensão dos aterros de acesso?</t>
  </si>
  <si>
    <t xml:space="preserve"> - das fundações?</t>
  </si>
  <si>
    <t>IP-14 (4.2 d)</t>
  </si>
  <si>
    <t>Para cada alternativa selecionada, foi apresentado:</t>
  </si>
  <si>
    <t xml:space="preserve"> - pré-dimensionamento da alternativa?</t>
  </si>
  <si>
    <t xml:space="preserve"> - estimativas de quantidades?</t>
  </si>
  <si>
    <t xml:space="preserve"> - justificativa para cada solução conforme o caso?</t>
  </si>
  <si>
    <t>IP-14 (4.2 e)</t>
  </si>
  <si>
    <t>Foi apresentado a indicação da melhor solução?</t>
  </si>
  <si>
    <t>Na escolha da solução, foram considerados critérios:</t>
  </si>
  <si>
    <t xml:space="preserve"> - técnicos?</t>
  </si>
  <si>
    <t xml:space="preserve"> - econômicos e administrativos?</t>
  </si>
  <si>
    <t xml:space="preserve"> - operacionais para a rodovia?</t>
  </si>
  <si>
    <t xml:space="preserve"> - arquitetônicos e paisagísticos da obra? </t>
  </si>
  <si>
    <t>IP-14 (4.2 f)</t>
  </si>
  <si>
    <t>Foi apresentado memória de cálculo estrutural da solução adotada definindo as principais seções e 
elementos de relevância na estrutura, constando as verificações de resistência e quantidade aproximada de armadura?</t>
  </si>
  <si>
    <t>Os seguinte elementos estão compatíveis com o apresentado no projeto geométrico:</t>
  </si>
  <si>
    <t xml:space="preserve"> - o número/largura de faixas de rolamento?</t>
  </si>
  <si>
    <t xml:space="preserve"> - as faixas de segurança?</t>
  </si>
  <si>
    <t xml:space="preserve"> - o acostamento?</t>
  </si>
  <si>
    <t xml:space="preserve"> - o passeio?</t>
  </si>
  <si>
    <t xml:space="preserve"> - a barreira?</t>
  </si>
  <si>
    <t xml:space="preserve"> - os gabaritos verticais?</t>
  </si>
  <si>
    <t xml:space="preserve"> - os gabaritos horizontais?</t>
  </si>
  <si>
    <t>IP-14 (4.2 g)</t>
  </si>
  <si>
    <t>Em relação aos estudos topográficos, hidrológicos, geotécnicos e geométricos, foram apresentados desenhos contendo, no mínimo:</t>
  </si>
  <si>
    <t xml:space="preserve"> - mapa de situação da região de influência da obra?</t>
  </si>
  <si>
    <t xml:space="preserve"> - planta e perfil do local de implantação da obra, contendo:</t>
  </si>
  <si>
    <t xml:space="preserve">  • a estrutura?</t>
  </si>
  <si>
    <t xml:space="preserve">  • os acessos?</t>
  </si>
  <si>
    <t xml:space="preserve">  • o greide?</t>
  </si>
  <si>
    <t xml:space="preserve">  • o estaqueamento?</t>
  </si>
  <si>
    <t xml:space="preserve">  • a ocorrência em transposição (via, rio, lago, etc.)?</t>
  </si>
  <si>
    <t xml:space="preserve">  • os gabaritos?</t>
  </si>
  <si>
    <t xml:space="preserve">  • as cotas?</t>
  </si>
  <si>
    <t xml:space="preserve"> - local da obra, com curvas de nível espaçadas de forma a permitir a perfeita caracterização dos taludes de corte e aterro?</t>
  </si>
  <si>
    <t xml:space="preserve"> - interseção da saia de aterro com o terreno natural?</t>
  </si>
  <si>
    <t xml:space="preserve"> - seções transversais pelos apoios, mostrando a implantação das fundações?</t>
  </si>
  <si>
    <t xml:space="preserve"> - perfil longitudinal do terreno, constando: </t>
  </si>
  <si>
    <t xml:space="preserve">  • os dados das sondagens de reconhecimento para cada apoio?</t>
  </si>
  <si>
    <t xml:space="preserve">  • o perfil provável do subsolo?</t>
  </si>
  <si>
    <t xml:space="preserve">  • a taxa de resistência encontrada no cálculo?</t>
  </si>
  <si>
    <t xml:space="preserve">  • os tipo das fundações?</t>
  </si>
  <si>
    <t xml:space="preserve">  • as dimensões das fundações?</t>
  </si>
  <si>
    <t xml:space="preserve">  • as cargas máximas permitidas em cada fundação?</t>
  </si>
  <si>
    <t xml:space="preserve"> - nível normal do curso d'água? e de máxima enchente e seção de vazão calculada?</t>
  </si>
  <si>
    <t xml:space="preserve"> - nível de máxima enchente observada?</t>
  </si>
  <si>
    <t xml:space="preserve"> - seção de vazão calculada?</t>
  </si>
  <si>
    <t xml:space="preserve"> - os seguintes elementos geométricos:</t>
  </si>
  <si>
    <t xml:space="preserve">  • declividade transversal?</t>
  </si>
  <si>
    <t xml:space="preserve">  • declividade longitudinal?</t>
  </si>
  <si>
    <t xml:space="preserve">  • elementos de curvas verticais?</t>
  </si>
  <si>
    <t xml:space="preserve">  • elementos de curvas horizontais?</t>
  </si>
  <si>
    <t xml:space="preserve">  • valor e posição de gabaritos mínimos da passagem superior ou inferior?</t>
  </si>
  <si>
    <t xml:space="preserve">  • coordenadas dos eixos dos pilares?</t>
  </si>
  <si>
    <t>VERIFICAÇÕES DE CARÁTER ESPECÍFICOS - FASE DE PROJETO EXECUTIVO</t>
  </si>
  <si>
    <t>IP-14 (4.3.1)</t>
  </si>
  <si>
    <t>Cálculos Estruturais</t>
  </si>
  <si>
    <t>Foi apresentado o dimensionamento final da OAE, contendo:</t>
  </si>
  <si>
    <t xml:space="preserve"> - memorial descritivo?</t>
  </si>
  <si>
    <t xml:space="preserve"> - memorial de cálculo estrutural?</t>
  </si>
  <si>
    <t xml:space="preserve"> - justiticativas da solução adotada?</t>
  </si>
  <si>
    <t>Foi apresentado quadros, gráficos e figuras em complemento ao item acima que viabilize a análise?</t>
  </si>
  <si>
    <t>O dimensionamento da OAE está apresentado em sequência lógica, organizado e entendível?</t>
  </si>
  <si>
    <t xml:space="preserve">Na memória de cálculo foram apresentados os seguintes itens: </t>
  </si>
  <si>
    <t>IP-14 (4.3.1 a)</t>
  </si>
  <si>
    <t xml:space="preserve"> - descrição minuciosa do sistema estrutural?</t>
  </si>
  <si>
    <t>IP-14 (4.3.1 b)</t>
  </si>
  <si>
    <t xml:space="preserve"> - hipóteses gerais de cálculo?</t>
  </si>
  <si>
    <t>IP-14 (4.3.1 c)</t>
  </si>
  <si>
    <t xml:space="preserve"> - cálculo dos esforços solicitantes, para cada elemento estrutural, devido:</t>
  </si>
  <si>
    <t xml:space="preserve">  • às cargas permanentes?</t>
  </si>
  <si>
    <t xml:space="preserve">  • às cargas móveis?</t>
  </si>
  <si>
    <t xml:space="preserve">  • às cargas permanentes, móveis, acidentais e outras, para cada elemento estrutural?</t>
  </si>
  <si>
    <t>IP-14 (4.1.1.2)</t>
  </si>
  <si>
    <t>Foram apresentadas as Normas Técnicas Brasileiras e especificações e normas da GOINFRA e do DNIT em vigor e/ou especificações complementares utilizadas no projeto?</t>
  </si>
  <si>
    <t>As ações permanentes estão considerando:</t>
  </si>
  <si>
    <t xml:space="preserve"> - o peso próprio dos elementos estruturais?</t>
  </si>
  <si>
    <t xml:space="preserve"> - o peso da pavimentação?</t>
  </si>
  <si>
    <t xml:space="preserve"> - o peso das barreiras de concreto?</t>
  </si>
  <si>
    <t xml:space="preserve"> - o peso do guarda corpo?</t>
  </si>
  <si>
    <t xml:space="preserve"> - o peso dos dispositivos de sinalização?</t>
  </si>
  <si>
    <t xml:space="preserve"> - os empuxos de terras e líquidos?</t>
  </si>
  <si>
    <t xml:space="preserve"> - as forças de protensão?</t>
  </si>
  <si>
    <t xml:space="preserve"> - as deformações por fluência e retração do concreto?</t>
  </si>
  <si>
    <t xml:space="preserve"> - as deformações por variação de temperatura?</t>
  </si>
  <si>
    <t xml:space="preserve"> - as deformações por deslocamento de apoios?</t>
  </si>
  <si>
    <t>O peso próprio dos elementos estruturais atendem as especificações da norma NBR 7187 vigente?</t>
  </si>
  <si>
    <t>As cargas adotadas para o peso da pavimentação atendem a NBR 7187 vigente?</t>
  </si>
  <si>
    <t>As ações variáveis estão considerando:</t>
  </si>
  <si>
    <t xml:space="preserve"> - as cargas móveis?</t>
  </si>
  <si>
    <t xml:space="preserve"> - as cargas de construção?</t>
  </si>
  <si>
    <t xml:space="preserve"> - as cargas de vento?</t>
  </si>
  <si>
    <t xml:space="preserve"> - o empuxo da terra provocado por cargas móveis?</t>
  </si>
  <si>
    <t xml:space="preserve"> -  a pressão da água em movimento?</t>
  </si>
  <si>
    <t xml:space="preserve"> - os efeitos dinâmico do movimento das águas?</t>
  </si>
  <si>
    <t xml:space="preserve"> - as variações de temperatura?</t>
  </si>
  <si>
    <t>As cargas móveis estão dimensionadas de acordo com a norma NBR 7188 vigente?</t>
  </si>
  <si>
    <t>O coeficiente de impacto vertical está dimensionado de acordo com a norma NBR 7188 vigente?</t>
  </si>
  <si>
    <t>O coeficiente de número de faixas está dimensionado de acordo com a norma NBR 7188 vigente?</t>
  </si>
  <si>
    <t>O coeficiente de impacto adicional está dimensionado de acordo com a norma NBR 7188 vigente?</t>
  </si>
  <si>
    <t>As forças horizontais devido à frenagem e aceleração estão dimensionadas de acordo com a norma NBR 7188 vigente?</t>
  </si>
  <si>
    <t>As forças horizontais devido à força centrífuga estão dimensionadas de acordo com a norma NBR 7188 vigente?</t>
  </si>
  <si>
    <t>O dimensionamento dos pilares situados junto às faixas rodoviárias estão de acordo com a norma NBR 7188 vigente?</t>
  </si>
  <si>
    <t>O dimensionamento das barreiras de concreto atende às orientações das normas NBR 14885 e NBR 15486 vigentes?</t>
  </si>
  <si>
    <t>Os aparelhos de apoio escolhidos atendem aos itens 9.9.1 e 9.9.2 da norma NBR 7187 vigente?</t>
  </si>
  <si>
    <t>O dimensionamento dos consolos para substituição dos aparelhos de apoio estão apresentados?</t>
  </si>
  <si>
    <t>O gabarito vertical atende ao Quadro I do DNER/IPR-698-1996?</t>
  </si>
  <si>
    <t>O gabarito de navegação determinado pelas autoridades competentes está sendo respeitado?</t>
  </si>
  <si>
    <t>O dimensionamento da laje de transição atende ao DNER/IPR-698-1996?</t>
  </si>
  <si>
    <t>O dimensionamento das cortinas atende ao DNER/IPR-698-1996?</t>
  </si>
  <si>
    <t>O dimensionamento das alas atende ao documento normativo DNER/IPR-698-1996?</t>
  </si>
  <si>
    <t>O dimensionamento das fundações da OAE atende a norma NBR 6122 vigente?</t>
  </si>
  <si>
    <t>No caso de concreto protendido:</t>
  </si>
  <si>
    <t>IP-14 (4.3.1 d)</t>
  </si>
  <si>
    <t>Foi apresentado o dimensionamento e a verificação da resistência de todos os elementos estruturais?</t>
  </si>
  <si>
    <t>IP-14 (4.3.1 e)</t>
  </si>
  <si>
    <t>Foram apresentados os detalhamentos? etalhamento e Cobrimento?</t>
  </si>
  <si>
    <t>Foi definida a classe de agressividade ambiental, conforme a norma NBR 6118 vigente?</t>
  </si>
  <si>
    <t>Foram definidos os cobrimento?</t>
  </si>
  <si>
    <t>IP-14 (4.3.1 g)</t>
  </si>
  <si>
    <t>Foi feito o cálculo das fundações, demonstrando a compatibilidade das fundações com a natureza do solo?</t>
  </si>
  <si>
    <t xml:space="preserve">No caso de cálculos estruturais efetuados com auxílio de computadores, foram apresentados, detalhadamente: </t>
  </si>
  <si>
    <t xml:space="preserve"> - informações sobre o programa utilizado?</t>
  </si>
  <si>
    <t xml:space="preserve"> - dados de entrada?</t>
  </si>
  <si>
    <t xml:space="preserve"> - resultados obtidos?</t>
  </si>
  <si>
    <t>TR</t>
  </si>
  <si>
    <t>Para os casos em que seja necessário, foram apresentados Estudos Especiais para:</t>
  </si>
  <si>
    <t xml:space="preserve"> - plano de rigging?</t>
  </si>
  <si>
    <t xml:space="preserve"> - corta-rio?</t>
  </si>
  <si>
    <t xml:space="preserve"> - ensacadeira?</t>
  </si>
  <si>
    <t>IP-14 (4.3.2)</t>
  </si>
  <si>
    <t>Desenhos</t>
  </si>
  <si>
    <t>Foram apresentados todos os elementos necessários à execução da obra, condizentes com os cálculos demonstrados?</t>
  </si>
  <si>
    <t>IP-14 (4.3.2.1)</t>
  </si>
  <si>
    <t>Os desenhos de Formas foram apresentados de acordo com o item 4.3.2.1 da IP-14?</t>
  </si>
  <si>
    <t>IP-14 (4.3.2.2)</t>
  </si>
  <si>
    <t>Os desenhos de Armação foram apresentados de acordo com o item 4.3.2.2 da IP-14?</t>
  </si>
  <si>
    <t>IP-14 (4.3.2.3)</t>
  </si>
  <si>
    <t>Os desenhos de Execução foram apresentados de acordo com o item 4.3.2.3 da IP-14?</t>
  </si>
  <si>
    <t>Nos desenhos estão apresentados, no mínimo, os seguintes itens:</t>
  </si>
  <si>
    <t xml:space="preserve"> - locação da obra em planta?</t>
  </si>
  <si>
    <t xml:space="preserve"> - locação da obra em perfil?</t>
  </si>
  <si>
    <t xml:space="preserve"> - elevações?</t>
  </si>
  <si>
    <t xml:space="preserve"> - plantas?</t>
  </si>
  <si>
    <t xml:space="preserve"> - cortes longitudinais?</t>
  </si>
  <si>
    <t xml:space="preserve"> - cortes transversais?</t>
  </si>
  <si>
    <t xml:space="preserve"> - detalhes estruturais?</t>
  </si>
  <si>
    <t xml:space="preserve"> - detalhes das protensões (ancoragens, cabos e outros)?</t>
  </si>
  <si>
    <t xml:space="preserve"> - cotas de todos os elementos que necessitam de forma?</t>
  </si>
  <si>
    <t xml:space="preserve"> - informações das contras flechas?</t>
  </si>
  <si>
    <t xml:space="preserve"> - previsão de espaços para lançamento do concreto?</t>
  </si>
  <si>
    <t xml:space="preserve"> - apoios auxiliares para escoramentos?</t>
  </si>
  <si>
    <t xml:space="preserve"> - consolos para substituição dos aparelhos de apoio?</t>
  </si>
  <si>
    <t xml:space="preserve"> - dispositivos de drenagem (drenos)?</t>
  </si>
  <si>
    <t xml:space="preserve"> - ligação entre a barreira rígida e a barreira flexível?</t>
  </si>
  <si>
    <t xml:space="preserve"> - elementos de sinalização?</t>
  </si>
  <si>
    <t xml:space="preserve"> - detalhes de pingadeiras?</t>
  </si>
  <si>
    <t xml:space="preserve"> - detalhes das barreiras rígidas de proteção (New Jersey)?</t>
  </si>
  <si>
    <t xml:space="preserve"> - detalhes das armações em todos os elementos estruturais e não estruturais?</t>
  </si>
  <si>
    <t xml:space="preserve"> - tabelas de aço estão com posição, comprimentos unitários e totais e pesos por bitola e totais?</t>
  </si>
  <si>
    <t>As especificações técnicas (notas) dos desenhos contém, no mínimo, as seguintes informações:</t>
  </si>
  <si>
    <t xml:space="preserve"> - registro da resistência característica à compressão do concreto (fck)?</t>
  </si>
  <si>
    <t xml:space="preserve"> - especificação de fckj para as etapas construtivas, como retirada de cimbramento, aplicação de protensão ou manueio de pré-moldados?</t>
  </si>
  <si>
    <t xml:space="preserve"> - especificação dos requisitos correspondentes à durabilidade da estrutura e elementos pré-moldados, durante sua vida útil, inclusive da classe de agressividade adotada?</t>
  </si>
  <si>
    <t xml:space="preserve"> - módulo de deformação mínimo na idade de desforma, movimentação de elementos pré-moldados ou aplicação de protensão?</t>
  </si>
  <si>
    <t xml:space="preserve"> - outras propriedades necessárias à estabilidade e à durabilidade da estrutura?</t>
  </si>
  <si>
    <t xml:space="preserve"> - relação de água/cimento em massa?</t>
  </si>
  <si>
    <t xml:space="preserve"> - cobrimento das armaduras?</t>
  </si>
  <si>
    <t xml:space="preserve"> - classe quanto a carga móvel?</t>
  </si>
  <si>
    <t xml:space="preserve"> - taxas de trabalho do terreno de fundação ou cargas nas estacas?</t>
  </si>
  <si>
    <t xml:space="preserve"> - descrição do tipo de aço adotado para a obra?</t>
  </si>
  <si>
    <t xml:space="preserve"> - a especificação do material dos aparelhos de apoio?</t>
  </si>
  <si>
    <t xml:space="preserve"> - indicações dos materiais das juntas de dilatação?</t>
  </si>
  <si>
    <t xml:space="preserve"> - especificação dos cabos de protensão (fabricante, diâmetro, tamanho e outros)?</t>
  </si>
  <si>
    <t xml:space="preserve"> - força a ser aplicada na extremidade do macaco de protensão?</t>
  </si>
  <si>
    <t xml:space="preserve"> - tipo de bainha e coeficientes de atrito previstos em trechos retos e curvos?</t>
  </si>
  <si>
    <t xml:space="preserve"> - sequência de protensão dos cabos?</t>
  </si>
  <si>
    <t xml:space="preserve"> - tabela de alongamentos previstos, de acordo com o diagrama tensão/deformação do aço utilizado?</t>
  </si>
  <si>
    <t xml:space="preserve"> - idade e resistência mínima do concreto previstas para operação de protensão?</t>
  </si>
  <si>
    <t>IP-14 (4.3.3)</t>
  </si>
  <si>
    <t>Especificações – Quantitativos</t>
  </si>
  <si>
    <t>Foram apresentados os quantitativos dos serviços e materiais?</t>
  </si>
  <si>
    <t>Foi apresentado memorial de cálculo dos quantitativos?</t>
  </si>
  <si>
    <t>Foram apresentadas as especificações dos serviços e quantitativos?</t>
  </si>
  <si>
    <t>Foram apresentadas as DTs de material básico, agregados, equipamentos, escoramentos, etc. e considerado os respectivos transportes?</t>
  </si>
  <si>
    <t>IP-14 (4.3.4)</t>
  </si>
  <si>
    <t>Orçamento e Plano de Execução</t>
  </si>
  <si>
    <t>Foi apresentado o orçamento para os serviços de OAE projetados?</t>
  </si>
  <si>
    <t>Foram apresentadas as CPUs?</t>
  </si>
  <si>
    <t>O orçamento foi apresentado em conformidade com o item 4.3.3 e 4.3.4 da IP-14?</t>
  </si>
  <si>
    <t>IP-14 (4.2.2)</t>
  </si>
  <si>
    <t>O plano de execução da obra contempla texto e os documentos:</t>
  </si>
  <si>
    <t xml:space="preserve"> - cronograma físico-financeiro?</t>
  </si>
  <si>
    <t xml:space="preserve"> - relação de equipamentos mínimos?</t>
  </si>
  <si>
    <t xml:space="preserve"> - cronograma de utilização dos equipamentos?</t>
  </si>
  <si>
    <t xml:space="preserve"> - relação do pessoal técnico para execução dos serviços?</t>
  </si>
  <si>
    <t xml:space="preserve"> - lay-out do canteiro de obras, posicionando as instalações, jazidas, fontes de materiais e acessos, com respectivas dimensões?</t>
  </si>
  <si>
    <t>Foi apresentado a Anotação de responsabilidade técnica (ART) do profissional responsável pelo projeto?</t>
  </si>
  <si>
    <t>Foi apresentada a Declaração de responsabilidade técnica pelo projeto?</t>
  </si>
  <si>
    <t>ESTUDOS TOPOGRÁFICOS</t>
  </si>
  <si>
    <t>- planilhas contendo as memórias de cálculo?</t>
  </si>
  <si>
    <t>- desenhos, quadros, gráficos e figuras?</t>
  </si>
  <si>
    <t>Descrições dos equipamentos, aparelhos e softwares utilizados nos levantamentos e processamentos de dados, incluindo suas especificações técnicas?</t>
  </si>
  <si>
    <t>Em relação ao item anterior, foram apresentadas fotos georreferenciadas da utilização dos aparelhos e equipamentos nos levantamentos em campo?</t>
  </si>
  <si>
    <t>- estudos com no mínimo 3 (três) concepções de traçado?</t>
  </si>
  <si>
    <t>- justificativa da alternativa do traçado escolhido?</t>
  </si>
  <si>
    <t>- no plano topográfico local?</t>
  </si>
  <si>
    <t>- geodésico geográfico?</t>
  </si>
  <si>
    <t>Pontos de cadastro com descrição da elevação?</t>
  </si>
  <si>
    <t>Eixo projetado?</t>
  </si>
  <si>
    <t>Perfil longitudinal?</t>
  </si>
  <si>
    <t>Curvas de nível do terreno de 1 em 1 metro?</t>
  </si>
  <si>
    <t>Marcos, Amarrações e RN's?</t>
  </si>
  <si>
    <t>Poligonais de principais e de apoio?</t>
  </si>
  <si>
    <t>Indicação do DATUM utilizado?</t>
  </si>
  <si>
    <t>Malha TIN 3D da superfície primitiva?</t>
  </si>
  <si>
    <t>PONTO - Numeração de ponto do levantamento?</t>
  </si>
  <si>
    <t>LESTE - Coordenada leste de cada ponto?</t>
  </si>
  <si>
    <t>NORTE - Coordenada norte de cada ponto?</t>
  </si>
  <si>
    <t>ELEVAÇÃO - Elevação de cada ponto?</t>
  </si>
  <si>
    <t>- arquivo Renex?</t>
  </si>
  <si>
    <t>Foi apresentados o cálculo de fechamento da poligonal principal  e  das  de  apoio,  utilizadas  como  base  no levantamento   planialtimétrico   e   na   implantação   do alinhamento escolhido?</t>
  </si>
  <si>
    <t>Foram apresentados certificados comprovando a calibração e bom funcionamento dos aparelhos e equipamentos utilizados?</t>
  </si>
  <si>
    <t>DESCRIÇÃO - Eventual descrição associada a cada ponto?</t>
  </si>
  <si>
    <t>ESTUDOS DE TRÁFEGO</t>
  </si>
  <si>
    <t>IP-05 (5.2)</t>
  </si>
  <si>
    <t xml:space="preserve">  - texto contendo metodologia utilizada?</t>
  </si>
  <si>
    <t xml:space="preserve">  - texto contendo memória descritiva?</t>
  </si>
  <si>
    <t xml:space="preserve">  - planilhas contendo as memórias de cálculo?</t>
  </si>
  <si>
    <t>IP-05 (4.1)</t>
  </si>
  <si>
    <t xml:space="preserve">  - Estabelecimento das regiões de influência direta da rodovia, com a definição das zonas de tráfego, conforme item 4.1 da IP-05?</t>
  </si>
  <si>
    <t>IP-05 (4.2)</t>
  </si>
  <si>
    <t xml:space="preserve">  - Coleta de dados de tráfego existentes, conforme item 4.2 da IP-05?</t>
  </si>
  <si>
    <t>IP-05 (4.3)</t>
  </si>
  <si>
    <t>Com relação aos dados complementares apresentados da região, de acordo com item 4.3 da IP-05:</t>
  </si>
  <si>
    <t>IP-05 (4.3 a)</t>
  </si>
  <si>
    <t xml:space="preserve">  - dados sócio-econômicos ?</t>
  </si>
  <si>
    <t>IP-05 (4.3 b)</t>
  </si>
  <si>
    <t xml:space="preserve">  - polos geradores de Tráfego?</t>
  </si>
  <si>
    <t>IP-05 (4.3 c)</t>
  </si>
  <si>
    <t xml:space="preserve">  - sistemas modais distintos?</t>
  </si>
  <si>
    <t>IP-05 (4.b)</t>
  </si>
  <si>
    <t>Com relação ao item 4.b (Coleta de dados Atuais), da IP-05:</t>
  </si>
  <si>
    <t xml:space="preserve"> - Foram apresentadas as silhuetas de veículos conforme portaria vigente do DENATRAN/DNIT?</t>
  </si>
  <si>
    <t xml:space="preserve"> - Foi apresentado vídeo contendo integralmente a pesquisa de tráfego realizada?</t>
  </si>
  <si>
    <t xml:space="preserve"> - Os dados da contagem de tráfego estão em conformidade com o arquivo de vídeo? </t>
  </si>
  <si>
    <t xml:space="preserve"> - Foi apresentado mapa ou croqui com indicação dos postos de contagem identificados com coordenadas?</t>
  </si>
  <si>
    <t xml:space="preserve"> - Foram apresentados dados de coleta em cada zona de trafégo, possuindo a contagem volumétrica classificatória, pelo período minímo de 3 dias ou 72 horas ininterruptas?</t>
  </si>
  <si>
    <t xml:space="preserve"> - Houve a necessidade da realização de contagem volumétrica, classificatória e direcional por 3 dias durantes 72 horas na interseções?</t>
  </si>
  <si>
    <t xml:space="preserve"> - Foram apresentadas planilhas de contagem contendo datas com seus respectivos períodos de coleta realizado?</t>
  </si>
  <si>
    <t>Foram apresentados as correções sazonais dos dados processados, com as devidas justificativas?</t>
  </si>
  <si>
    <t>IP-05 (4.5)</t>
  </si>
  <si>
    <t>Foram apresentadas as determinações das taxas de crescimento, conforme item 4.5 da IP-05?</t>
  </si>
  <si>
    <t>Foram apresentados Quadros de cargas, tolerâncias de carga, percentuais adotados e cálculos dos Fatores de veículos nas metodologias AASHTO e USACE?</t>
  </si>
  <si>
    <t>IP-05 (4.6)</t>
  </si>
  <si>
    <t>Caso não tenha sido utilizado dados históricos para a projeção de tráfego, foi apresentada justificativa?</t>
  </si>
  <si>
    <t>IP-05 (4.7)</t>
  </si>
  <si>
    <t>Para o Dimensionamento dos elementos do sistema, foram apresentados:</t>
  </si>
  <si>
    <t>IP-05 (4.7.a)</t>
  </si>
  <si>
    <t xml:space="preserve">   - o tipo e classe da rodovia?</t>
  </si>
  <si>
    <t>IP-05 (4.7.b)</t>
  </si>
  <si>
    <t xml:space="preserve">   - o número de faixas exigidas para a via (inclusive faixa de entrelaçamento, ramos e necessidade de terceiras faixas ascendentes)?</t>
  </si>
  <si>
    <t>IP-05 (4.7.c)</t>
  </si>
  <si>
    <t xml:space="preserve">   - o número de operações do eixo padrão, número N, pelos métodos da AASHTO e USACE?</t>
  </si>
  <si>
    <t xml:space="preserve">   - o número de repetições por tipo de eixo, por tipo de intervalo de carga?</t>
  </si>
  <si>
    <t>IP-05 (4.7.d)</t>
  </si>
  <si>
    <t xml:space="preserve">   - da configuração das interseções? </t>
  </si>
  <si>
    <t>IP-05 (4.0)</t>
  </si>
  <si>
    <t xml:space="preserve">Houve caso específico conforme item 4.0? </t>
  </si>
  <si>
    <t>Em relação ao item acima, foram apresentados:</t>
  </si>
  <si>
    <t>IP-05 (4.8)</t>
  </si>
  <si>
    <t xml:space="preserve"> - Elaboração das matrizes de geração de viagens?</t>
  </si>
  <si>
    <t xml:space="preserve"> - Elaboração das matrizes de distribuição de viagens?</t>
  </si>
  <si>
    <t>IP-05 (4.9)</t>
  </si>
  <si>
    <t xml:space="preserve"> - Avaliação/Elaboração de sistemas viários alternativos?</t>
  </si>
  <si>
    <t>IP-05 (4.10)</t>
  </si>
  <si>
    <t xml:space="preserve"> - Análise da distribuição modal ?</t>
  </si>
  <si>
    <t>IP-05 (4.11)</t>
  </si>
  <si>
    <t xml:space="preserve"> - Alocação das viagens na malha ?</t>
  </si>
  <si>
    <t>IP-05 (4.12)</t>
  </si>
  <si>
    <t>O caso acima, foi devidamente justificado?</t>
  </si>
  <si>
    <t>Em relação ao item anterior foi apresentado texto descritivo contendo:</t>
  </si>
  <si>
    <t xml:space="preserve">  - Metodologia utilizada ?</t>
  </si>
  <si>
    <t xml:space="preserve">  - Memórias de cálculo ?</t>
  </si>
  <si>
    <t xml:space="preserve">  - Quadros, gráficos e figuras ?</t>
  </si>
  <si>
    <t>Foram apresentados todos os arquivos relacionados acima em planilhas editáveis com fórmulas em software "excel" ou similar, além dos desenhos em software "cad" ou similar?</t>
  </si>
  <si>
    <t xml:space="preserve"> - Foi apresentada no mínimo 2 (duas) fotos (Modelo 1.0) do posto de contagem georeferenciadas e datadas, a legenda deve informar do que se trata a foto com identificação da rodovia/cidade?</t>
  </si>
  <si>
    <t>PROJETO DE TERRAPLENAGEM</t>
  </si>
  <si>
    <t>IP-09 (4.1)</t>
  </si>
  <si>
    <t>IP-09 (6.1)</t>
  </si>
  <si>
    <t>IP-09 (4.2.b)</t>
  </si>
  <si>
    <t>Foi apresentada a justificativa da largura da plataforma de terraplenagem adotada conforme as condições estabelecidas no item 4.2.b, pág 6, da IP-09?</t>
  </si>
  <si>
    <t>IP-09 (4.2.g.p5)</t>
  </si>
  <si>
    <t xml:space="preserve">Foi apresentado cálculo da deflexão de Projeto do sub-leito seguindo a metodologia apresentada no item 4.2 g da IP-9?  </t>
  </si>
  <si>
    <t>IP-09 (4.2.d.pg4)</t>
  </si>
  <si>
    <t>Em relação as seções transversais-tipo, foram apresentadas:</t>
  </si>
  <si>
    <t>-seção tipo em corte, com indicação das inclinações dos taludes?</t>
  </si>
  <si>
    <t>-seção tipo em aterro, com indicação das inclinações dos taludes?</t>
  </si>
  <si>
    <t>-seção tipo particularizada, quanto a inclinação de taludes?</t>
  </si>
  <si>
    <t>-seção tipo particularizada, quanto a alargamento de cortes?</t>
  </si>
  <si>
    <t>-seção tipo particularizada, quanto a fundação de aterro?</t>
  </si>
  <si>
    <t>IP-09 (4.2.e.pg4)</t>
  </si>
  <si>
    <t>Foram apresentadas Notas de Serviço de Terraplenagem? (Modelo 1.0)</t>
  </si>
  <si>
    <t>Foram apresentadas a superlargura na Nota de Serviço de Terraplenagem?</t>
  </si>
  <si>
    <t>Foi identificada ocorrência de solo mole, com apresentação de estudos geotécnicos?</t>
  </si>
  <si>
    <t>Foi apresentada a quantidade de solo mole identificada?</t>
  </si>
  <si>
    <t>Foi apresentada a mémoria de cálculo de desmatamento? (Modelo 9.0)</t>
  </si>
  <si>
    <t>Em relação a desmatamento:</t>
  </si>
  <si>
    <t>ES-T 001 (3.8)</t>
  </si>
  <si>
    <t>- na largura considerada para a limpeza da faixa de domínio, foi acrescentado ao offset 2 m para cada lado?</t>
  </si>
  <si>
    <t>- foi descontado do item acima a largura da pista existente, quando for o caso?</t>
  </si>
  <si>
    <t>ES-T 001 (3.5)</t>
  </si>
  <si>
    <t>- para o cálculo do expurgo foi considerado a profundidade média de 20 cm?</t>
  </si>
  <si>
    <t xml:space="preserve"> - as áreas de empréstimos laterais e caixas concentradas?</t>
  </si>
  <si>
    <t>IP-09 (4.2)</t>
  </si>
  <si>
    <t>Com relação ao cálculo de volumes, foram apresentados:</t>
  </si>
  <si>
    <t>IP-09 (4.2.a.pg4)</t>
  </si>
  <si>
    <t xml:space="preserve"> - planilha de cálculo de cubação do movimento de terra sem empolamento? (Modelo 2.0)</t>
  </si>
  <si>
    <t>IP-09 (4.2.b.pg4)</t>
  </si>
  <si>
    <t>- planilha de cálculo de cubação separando os volumes de compactação a 95%, 100% e volume de regularização do subleito? (Modelo 2.0)</t>
  </si>
  <si>
    <t xml:space="preserve"> - planilha de classificação dos materiais escavados? (Modelo 3.0)</t>
  </si>
  <si>
    <t>IP-09 (4.2.a.pg6)</t>
  </si>
  <si>
    <t>- planilha de rebaixo para aterro com altura inferior a 60 cm, garantindo a compactação de 3 camadas de 20 cm? (Modelo 5.1)</t>
  </si>
  <si>
    <t>- planilha de fundação de aterro, última camada (fundo, com espessura de 20 cm), para aterros com altura inferior a 60 cm? (Modelo 5.2)</t>
  </si>
  <si>
    <t>IP-09 (4.2.d.pg6)</t>
  </si>
  <si>
    <t>- planilha de rebaixo de corte com substituição de material com no mínimo 60 cm (3 camadas de 20 cm)? (Modelo 5.3)</t>
  </si>
  <si>
    <t>IP-09 (4.2.c.pg6)</t>
  </si>
  <si>
    <t>- planilha de rebaixo de corte com reaproveitamento de material, 40 cm (2 camadas de 20 cm)? (Modelo 5.4)</t>
  </si>
  <si>
    <t>- planilha de fundação de corte, última camada (fundo, com espessura de 20 cm)? (Modelo 5.5)</t>
  </si>
  <si>
    <t>IP-09 (4.2.e.pg6)</t>
  </si>
  <si>
    <t>- planilha de fundação de aterro, para aterros com altura igual ou superior a 60 cm e inferior a 3 m?  (Modelo 5.6)</t>
  </si>
  <si>
    <t>- planilha resumo contendo relação de empréstimos laterais e caixas concentradas? (Modelo 6.0)</t>
  </si>
  <si>
    <t>IP-09 (4.2.g.pg7)</t>
  </si>
  <si>
    <t>- planilha resumo contendo empolamento de todos os materiais envolvidos na terraplenagem (cortes, empréstimos lateriais e caixas concentradas)? (Modelo 7.0)</t>
  </si>
  <si>
    <t>- Foi apresentado o empolamento unificado, levando em consideração todos os resultados apresentadados no item acima?</t>
  </si>
  <si>
    <t>IP-09 (6.2)</t>
  </si>
  <si>
    <t>Foi apresentado a planta geral dos locais de empréstimos laterais?</t>
  </si>
  <si>
    <t>Foi apresentado a planta geral dos locais de caixas concentradas?</t>
  </si>
  <si>
    <t>Foi apresentado o quadro de indicações gerais nas plantas de empréstimos e caixas concentradas? (Modelo 8.0)</t>
  </si>
  <si>
    <t>Foi apresentado a planta geral dos locais de bota-fora?</t>
  </si>
  <si>
    <t>Foi apresentado o quadro de indicações gerais na planta geral de bota-fora (Modelo 8.0)</t>
  </si>
  <si>
    <t>Foi apresentado o Quadro de Distribuição de Material (QDM)? (Modelo 4.0)</t>
  </si>
  <si>
    <t>Em relação ao QDM, foram apresentados:</t>
  </si>
  <si>
    <t>- Foi apresentado o ISC de projeto?</t>
  </si>
  <si>
    <t>Origem do Material:</t>
  </si>
  <si>
    <t>- localização do material?</t>
  </si>
  <si>
    <t>- denominação do material?</t>
  </si>
  <si>
    <t>- ISC do material?</t>
  </si>
  <si>
    <t>- volume do material escavado (sem empolamento)?</t>
  </si>
  <si>
    <t>Destino do Material (aterro):</t>
  </si>
  <si>
    <t>- empolamento adotado?</t>
  </si>
  <si>
    <t>- volume do material compactado?</t>
  </si>
  <si>
    <t>- discriminação do material (corpo/camada final)?</t>
  </si>
  <si>
    <t>Destino do Material (bota-fora):</t>
  </si>
  <si>
    <t>- volume do material confinado (sem empolamento)?</t>
  </si>
  <si>
    <t>- volume do material espalhado e compactado (com empolamento)?</t>
  </si>
  <si>
    <t>Distância Média de Transporte (DMT):</t>
  </si>
  <si>
    <t>- cálculo da distância de transporte?</t>
  </si>
  <si>
    <t>GUIA</t>
  </si>
  <si>
    <t>Foi apresentado Diagrama Linear de Distribuição? (Planilha nº 2)</t>
  </si>
  <si>
    <t>Em relação ao Diagrama Linear de Distribuição, foram apresentados?</t>
  </si>
  <si>
    <t>- origem e Destino dos materiais?</t>
  </si>
  <si>
    <t>- ISC de cortes e empréstimos?</t>
  </si>
  <si>
    <t>- setas com indicações da DMT?</t>
  </si>
  <si>
    <t>- volume transportado?</t>
  </si>
  <si>
    <t>Para os projetos específicos de terraplenagem, foram apresentados:</t>
  </si>
  <si>
    <t>- retornos?</t>
  </si>
  <si>
    <t>- trevos?</t>
  </si>
  <si>
    <t>- acessos?</t>
  </si>
  <si>
    <t>- limpa rodas?</t>
  </si>
  <si>
    <t>- tapers?</t>
  </si>
  <si>
    <t>- viadutos?</t>
  </si>
  <si>
    <t>- trincheiras?</t>
  </si>
  <si>
    <t>- outros?</t>
  </si>
  <si>
    <t>Foi apresentado Quadro Resumo dos volumes de terraplenagem? (Modelo 10.0)</t>
  </si>
  <si>
    <t>IP-09 (4.2 b)</t>
  </si>
  <si>
    <t>Foi descontado o volume de compactação da última camada da “Camada Final do Aterro”, correspondente a Regularização do subleito (20 cm) na compactação 100%?</t>
  </si>
  <si>
    <t>Foi apresentado e justificado caso específico e atipico que não se enquadre na IP-09?</t>
  </si>
  <si>
    <t>Foi apresentado no orçamento as Composições de Preços Unitários para os serviços de terraplenagem projetados?</t>
  </si>
  <si>
    <t xml:space="preserve">Foram entregues todos os arquivos digitais editáveis acordo com cada tipo (.doc, .xls, .dwg, etc)? </t>
  </si>
  <si>
    <t>Foi apresentado a Anotação de Responsabilidade Técnica (ART) do profissional responsável pela disciplina?</t>
  </si>
  <si>
    <t>Foi apresentada a Declaração de Responsabilidade técnica pelo projeto da disciplina?</t>
  </si>
  <si>
    <t>PROJETO DE DRENAGEM</t>
  </si>
  <si>
    <t>IP-13 (5.1)</t>
  </si>
  <si>
    <t xml:space="preserve">  - no caso de dispositivos de drenagem existentes, principalmente O.A.C., foram efetuados os cadastros devidos?</t>
  </si>
  <si>
    <t xml:space="preserve"> - verificação da suficiência hidráulica da obra?</t>
  </si>
  <si>
    <t>IP-13 (5.2)</t>
  </si>
  <si>
    <t xml:space="preserve">  - O Projeto de drenagem está compatível com a alternativa de traçado escolhida, considerada como a mais viável?</t>
  </si>
  <si>
    <t>Foi verificada se a largura de plataforma de terraplenagem e pavimentação atende aos dispositivos adotados?</t>
  </si>
  <si>
    <t>IP-13 (7.2)</t>
  </si>
  <si>
    <t>Foi apresentado memória descritiva e justificativa do projeto elaborado e detalhamento das soluções  e memória de cálculo do dimensionamento da Drenagem e OAC?</t>
  </si>
  <si>
    <t>Foi apresentado texto contendo memória descritiva e metodologia utilizada?</t>
  </si>
  <si>
    <t>Foi apresentado planilhas contendo as memórias de cálculo do dimensionamento da Drenagem e OAC?</t>
  </si>
  <si>
    <t>Foi apresentado detalhamento das soluções?</t>
  </si>
  <si>
    <t>Foi apresentado justificativa do estudo elaborado?</t>
  </si>
  <si>
    <t>Foi apresentado quadros, gráficos e figuras em complemento aos itens acima que viabilize o exame do projeto executado?</t>
  </si>
  <si>
    <t>Foi apresentada planta esquemática da localização das obras de drenagem?</t>
  </si>
  <si>
    <t>Foi apresentada quadros e notas de serviços de todos os dispositivos de drenagem e OAC?</t>
  </si>
  <si>
    <t>Foi adotada a utilização de meio-fio para aterros com altura superior a 1,50 m?</t>
  </si>
  <si>
    <t>Foram apresentados os Projetos tipos dos dispositivos de drenagem e OAC projetados?</t>
  </si>
  <si>
    <t>IP-13 (5.1.1)</t>
  </si>
  <si>
    <t>No caso de rodovia já implantada, foram apresentados os cadastros e vistorias dos dispositivos de drenagem existentes, e a memória de cálculo de verificação da suficiência de vazão e o estado de conservação?</t>
  </si>
  <si>
    <t>IP-13 (5.2 b)</t>
  </si>
  <si>
    <t>Foram apresentados desenhos de execução dos dispositivos definidos por plantas, gráficos e tabelas incluindo:</t>
  </si>
  <si>
    <t xml:space="preserve"> - locação em planta e perfil?</t>
  </si>
  <si>
    <t xml:space="preserve"> - possíveis escavações, regularizações e contenções?</t>
  </si>
  <si>
    <t xml:space="preserve"> - as dimensões de todas as peças?</t>
  </si>
  <si>
    <t xml:space="preserve"> - os materiais construtivos de cada uma, com especificações e quantitativos perfeitamente definidos?</t>
  </si>
  <si>
    <t xml:space="preserve"> - os planos de lançamento ou montagem, escoramento, processos construtivos, acabamentos e providências especiais para a execução?</t>
  </si>
  <si>
    <t>Foi apresentado, quando for o caso, legendas nos desenhos distinguindo os dispositivos existentes, os dispositivos a serem demolidos, os dispositivos a serem prolongados e os dispositivos projetados ?</t>
  </si>
  <si>
    <t>IP-13 (5.2 c)</t>
  </si>
  <si>
    <t>Foram indicadas as especificações de todos os serviços a serem executados de acordo com as normas da GOINFRA/DNIT?</t>
  </si>
  <si>
    <t>E em caso de inexistência, nas normas da GOINFRA/DNIT foi apresentada especificações complementares?</t>
  </si>
  <si>
    <t>As planilhas apresentadas estão de acordo com o modelo (Anexo I)?</t>
  </si>
  <si>
    <t>IP-13 (5.2 d)</t>
  </si>
  <si>
    <t>Foram apresentadas planilhas com todos os bueiros existentes?</t>
  </si>
  <si>
    <t>Nas planilha das obras existentes, forma apresentados os seguintes dados:</t>
  </si>
  <si>
    <t xml:space="preserve"> - nº da bacia?</t>
  </si>
  <si>
    <t xml:space="preserve"> - estaca de localização?</t>
  </si>
  <si>
    <t xml:space="preserve"> -  tipo de bueiro?</t>
  </si>
  <si>
    <t xml:space="preserve"> - dimensão?</t>
  </si>
  <si>
    <t xml:space="preserve"> - comprimento (esq. / dir.)?</t>
  </si>
  <si>
    <t xml:space="preserve"> - lado de montante?</t>
  </si>
  <si>
    <t xml:space="preserve"> - declividade (i%)?</t>
  </si>
  <si>
    <t xml:space="preserve"> - esconsidade?</t>
  </si>
  <si>
    <t xml:space="preserve"> - cota (montante /jusante)?</t>
  </si>
  <si>
    <t xml:space="preserve"> - carga hidráulica?</t>
  </si>
  <si>
    <t xml:space="preserve"> - velocidade da vazão?</t>
  </si>
  <si>
    <t xml:space="preserve"> - escavação / reaterro?</t>
  </si>
  <si>
    <t xml:space="preserve"> - boca / caixa?</t>
  </si>
  <si>
    <t>Foram apresentadas planilhas com todos os bueiros projetados?</t>
  </si>
  <si>
    <t>Nas planilha das obras projetadas, foram apresentados os seguintes dados:</t>
  </si>
  <si>
    <t>A metodologia utilizada para o dimensionamento dos dispositivos de drenagem de transposição estão indicadas (canal, orifício ou outro método)?</t>
  </si>
  <si>
    <t>Estão previstos dispositivos dissipadores de energia para os Bueiros onde a velocidade de deságue se aproxime das condições de erodibilidade do solo?</t>
  </si>
  <si>
    <t>A resistência do bueiro suporta a altura do aterro?</t>
  </si>
  <si>
    <t>Estão previstos dispositivos dissipadores de energia para os locais que a velocidade de deságue se aproxime das condições de erodibilidade do solo?</t>
  </si>
  <si>
    <t>Estão justificados a adoção dos dispositivos de revestimento (vegetal ou de concreto)?</t>
  </si>
  <si>
    <t>Foi prevista a implantação de drenos longitudinais profundos em cortes em solo ou rocha?</t>
  </si>
  <si>
    <t>Com relação ao item acima, caso tenha sido prevista, foi justificada a implantação de drenos longitudinais profundos em cortes em solo ou rocha?</t>
  </si>
  <si>
    <t>Foi prevista a implantação de colchões drenantes em conformidade com os estudos geotécnicos?</t>
  </si>
  <si>
    <t>Com relação ao item acima, caso tenha sido prevista, foi justificada a implantação de colchões drenantes em conformidade com os estudos geotécnicos?</t>
  </si>
  <si>
    <t>Foi prevista a necessidade de drenos transversais rasos em conformidade com os estudos geotécnicos e condições climáticas locais?</t>
  </si>
  <si>
    <t>IP-13 (6.0)</t>
  </si>
  <si>
    <t>Foi apresentado caso específico e atípico, que não se enquadraram nas especificações e normas da GOINFRA/DNIT?</t>
  </si>
  <si>
    <t xml:space="preserve">  - Desenhos ?</t>
  </si>
  <si>
    <t>Foi apresentado os quantitativos dos serviços de drenagem e OAC?</t>
  </si>
  <si>
    <t>Foi apresentado o orçamento e CPUs para os serviços de drenagem e OAC projetados?</t>
  </si>
  <si>
    <t>Foram apresentados todos os arquivos em planilhas editáveis com fórmulas em software "excel" ou similar?</t>
  </si>
  <si>
    <t>Foi apresentada a Declaração de responsabilidade técnica pelo projeto da disciplina?</t>
  </si>
  <si>
    <t>ESTUDOS GEOTÉCNICOS</t>
  </si>
  <si>
    <t>IP-07 (3.1, 4.1 e 5.2)</t>
  </si>
  <si>
    <t>Estudo do Subleito e Cortes</t>
  </si>
  <si>
    <t>Os furos de sondagem estão localizados no eixo e nas bordas da plataforma de forma alternada?</t>
  </si>
  <si>
    <t>Os furos de sondagem estão espaçados, no máximo, de 200 em 200 metros, nos trechos em aterro com altura inferior a 0,60 m?</t>
  </si>
  <si>
    <t>Em cortes de até 300 metros de extensão, há no mínimo 3 furos de sondagem?</t>
  </si>
  <si>
    <t>Em cortes de 300 até 400 metros de extensão, há no mínimo 4 furos de sondagem?</t>
  </si>
  <si>
    <t>Em cortes com extensão superior a 400 metros, há 1 furo a cada 150 metros?</t>
  </si>
  <si>
    <t>As sondagens para fins de coleta de amostras foram realizadas até 1,0 metro abaixo do greide de terraplenagem?</t>
  </si>
  <si>
    <t>Nos cortes foram realizadas sondagens rotativas para caracterização total do corte quanto ao volume de material de 2ª e/ou 3ª categoria?</t>
  </si>
  <si>
    <t>Foram anotadas as presenças de água nos furos de sondagem, com data e NA?</t>
  </si>
  <si>
    <t>O perfil dos solos estão apresentados nos cortes longitudinais?</t>
  </si>
  <si>
    <t>Foram realizados os seguintes ensaios de laboratório:</t>
  </si>
  <si>
    <t>- Análise granulométrica por peneiramento simples?</t>
  </si>
  <si>
    <t>- Análise granulométrica por sedimentação?</t>
  </si>
  <si>
    <t>- Limite de liquidez e de plasticidade?</t>
  </si>
  <si>
    <t>- Ensaios de compactação, com 5 pontos?</t>
  </si>
  <si>
    <t>- Ensaios de ISC?</t>
  </si>
  <si>
    <t>- Massa específica aparente in situ?</t>
  </si>
  <si>
    <t>IP-07 (4.2)</t>
  </si>
  <si>
    <t>Estudo de empréstimo para corpo de aterro, camada final de aterro e subleito.</t>
  </si>
  <si>
    <t>Os furos de sondagem para empréstimos laterais estão espaçados de 100 em 100 metros?</t>
  </si>
  <si>
    <t>Nos empréstimos laterais a profundidade foi limitada a, no máximo, 2,00 metros?</t>
  </si>
  <si>
    <t>Com relação as caixas de empréstimo concentradas, foram realizados:</t>
  </si>
  <si>
    <t xml:space="preserve">- no mínimo 5 furos de sondagens, para empréstimos concentrados com área de até 10.000m²? </t>
  </si>
  <si>
    <t>- reticulado com malha de 50x50 metros, com espaçamento máximo de 50 metros entre os furos, para empréstimos concentrados com área acima de 10.000 m²?</t>
  </si>
  <si>
    <t>A profundidade dos furos de sondagens nos empréstimos é compatível com a profundidade prevista de exploração?</t>
  </si>
  <si>
    <t>- Análise granulométrica?</t>
  </si>
  <si>
    <t>- Ensaios de compactação (proctor normal e/ou intermediário), com 5 pontos?</t>
  </si>
  <si>
    <t>- Ensaios de ISC e expansão?</t>
  </si>
  <si>
    <t>- Densidade "in situ"?</t>
  </si>
  <si>
    <t>IP-07 (4.3)</t>
  </si>
  <si>
    <t>Estudo de ocorrência de materiais para pavimentação</t>
  </si>
  <si>
    <t>IP-07 (4.3.1)</t>
  </si>
  <si>
    <t>Materiais Granulares</t>
  </si>
  <si>
    <t>Nas jazidas de materiais granulares julgados viáveis foram executados furos de sondagem em todos os nós da malha de 30x30 metros?</t>
  </si>
  <si>
    <t>Foi apresentado croqui da jazida com a malha e a posição de cada furo de sondagem?</t>
  </si>
  <si>
    <t>Foram apresentadas as características e volume útil de todas as jazidas adotadas?</t>
  </si>
  <si>
    <t>A profundidade dos furos é compatível com a profundidade útil prevista de exploração?</t>
  </si>
  <si>
    <t>Com relação as características das jazidas, foram apresentados:</t>
  </si>
  <si>
    <t>- nome do proprietário?</t>
  </si>
  <si>
    <t>- endereço da mesma?</t>
  </si>
  <si>
    <t>- distância ao eixo da rodovia?</t>
  </si>
  <si>
    <t>- condições de acesso e exploração?</t>
  </si>
  <si>
    <t>- vegetação existente?</t>
  </si>
  <si>
    <t>- área e volume a ser explorado?</t>
  </si>
  <si>
    <t>Foi apresentadas a Declaração de Interesse do Proprietário em fornecer material para a obra?</t>
  </si>
  <si>
    <t>Foi informado se a jazida está localizada em área de reserva legal da propriedade?</t>
  </si>
  <si>
    <t>Foi apresentada Declaração de que a cascalheira atende aos quesitos técnicos e ambientais como material de construção e que não foram observados empecilhos para o licenciamento ambiental da cascalheira ou apresentação do Licenciamento Ambiental vigente?</t>
  </si>
  <si>
    <t>Foram realizados, os seguintes ensaios de laboratório, com a amostras coletadas nos nós da malha:</t>
  </si>
  <si>
    <t>- Análise granulométrica por peneiramento simples, em todos os furos?</t>
  </si>
  <si>
    <t>- Equivalente de areia, em todos os furos?</t>
  </si>
  <si>
    <t>- Ensaios de compactação, com 5 pontos (Intermediário e Modificado), em furos alternados?</t>
  </si>
  <si>
    <t>- Ensaios de ISC e expansão, em furos alternados?</t>
  </si>
  <si>
    <t>- Densidade "in situ", em furos alternados?</t>
  </si>
  <si>
    <t>IP-07 (4.3.5)</t>
  </si>
  <si>
    <t>- Abrasão Los Angeles, no caso de materiais lateríticos?</t>
  </si>
  <si>
    <t>IP-07 (4.3.3)</t>
  </si>
  <si>
    <t>Materiais Pétreos</t>
  </si>
  <si>
    <t>Foi apresentado croqui com a localização e distância para o Canteiro/Instalações/Depósito de todos os fornecedores indicados no projeto?</t>
  </si>
  <si>
    <t>Com relação aos fornecedores indicados, foram apresentados:</t>
  </si>
  <si>
    <t>- endereço?</t>
  </si>
  <si>
    <t>- contato?</t>
  </si>
  <si>
    <t>Foi indicada a capacidade de fornecimento de todos os fornecedores indicados?</t>
  </si>
  <si>
    <t>Foi apresentada justificativa para a indicação dos fornecedores, com a verificação de todas as pedreiras mais próximas à obra?</t>
  </si>
  <si>
    <t>Foi apresentada Declaração de Interesse comercial de Fornecimento de material para obra e que a exploração do material está devidamente licenciado?</t>
  </si>
  <si>
    <t>- Abrasão Los Angeles?</t>
  </si>
  <si>
    <t>- Adesividade?</t>
  </si>
  <si>
    <t>- Durabilidade?</t>
  </si>
  <si>
    <t>- Índice de forma?</t>
  </si>
  <si>
    <t>- Massa específica?</t>
  </si>
  <si>
    <t>- Absorção?</t>
  </si>
  <si>
    <t>Os resultados dos ensaios atendem às especificações técnicas?</t>
  </si>
  <si>
    <t>IP-07 (4.3.4)</t>
  </si>
  <si>
    <t>Areias</t>
  </si>
  <si>
    <t>Foi apresentada justificativa para a indicação dos fornecedores, com a verificação de todos os areais mais próximos à obra?</t>
  </si>
  <si>
    <t>- Teor de matéria orgânica (&lt; 300 p.p.m.)?</t>
  </si>
  <si>
    <t>IP-07 (4.4)</t>
  </si>
  <si>
    <t>Estudo de fundação de aterros / Solos Moles</t>
  </si>
  <si>
    <t>As ocorrências de solos moles estão bem delimitadas em projeto?</t>
  </si>
  <si>
    <t>Os volumes de solos moles estimados estão de acordo com as áreas delimitadas e alturas definidas nas sondagens?</t>
  </si>
  <si>
    <t>Foram realizados os seguintes estudos de comprovação de solos de baixa capacidade de suporte:</t>
  </si>
  <si>
    <t>- Sondagens SPT?</t>
  </si>
  <si>
    <t>- Determinação da espessura das camadas?</t>
  </si>
  <si>
    <t>- Determinação da umidade natural?</t>
  </si>
  <si>
    <t>- Determinação da massa específica aparente?</t>
  </si>
  <si>
    <t>- Adensamento?</t>
  </si>
  <si>
    <t>- Compressão simples, e/ou cisalhamento direto?</t>
  </si>
  <si>
    <t>- Ensaio de Palheta (NBR 10905)?</t>
  </si>
  <si>
    <t>IP-07 (3.0)</t>
  </si>
  <si>
    <t>Foi apresentado texto contendo a metodologia e a concepção dos estudos?</t>
  </si>
  <si>
    <t>IP-07 (4.1)</t>
  </si>
  <si>
    <t>Foi apresentado a ratificação do Plano de sondagem do subleito, cortes, empréstimos e jazidas, de acordo com a IP-07?</t>
  </si>
  <si>
    <t>IP-07 (5.2)</t>
  </si>
  <si>
    <t>Foi apresentado o resumo dos resultados obtidos?</t>
  </si>
  <si>
    <t>IP-07 (4.1 e 5.2)</t>
  </si>
  <si>
    <t>Foi apresentado os boletins de sondagens do subleito em conformidade com o greide apresentado com cotas do início e fim de cada horizonte dos furos?</t>
  </si>
  <si>
    <t>Com relação ao item anterior, foi coletada amostras para ensaio e classificação expedida do material?</t>
  </si>
  <si>
    <t>IP-07 (4.2 e 5.2)</t>
  </si>
  <si>
    <t>Foi apresentado os boletins de sondagens dos empréstimos laterais com cotas do início e fim de cada horizonte dos furos?</t>
  </si>
  <si>
    <t>Foi apresentado os boletins de sondagens das caixas de empréstimos concentradas com cotas do início e fim de cada horizonte dos furos?</t>
  </si>
  <si>
    <t>IP-07 (4.3 e 5.2)</t>
  </si>
  <si>
    <t>Foi apresentado os boletins de sondagens das jazidas de cascalho com cotas do início e fim de cada horizonte dos furos?</t>
  </si>
  <si>
    <t>IP-07 (4.0)</t>
  </si>
  <si>
    <t>Foi apresentado relatório fotográfico com fotos georreferenciadas de todos os furos de sondagem previstos no plano de sondagem, possibilitando a visualização da profundidade do furo, conforme Modelo?</t>
  </si>
  <si>
    <t>IP-07 (4.3.3 e 5.2)</t>
  </si>
  <si>
    <t>Foi apresentado os ensaios de materiais pétreos?</t>
  </si>
  <si>
    <t>IP-07 (4.3.4 e 5.2)</t>
  </si>
  <si>
    <t>Foi apresentado os ensaios de areais?</t>
  </si>
  <si>
    <t>Foi apresentado os ensaios de misturas para Base e Sub-base?</t>
  </si>
  <si>
    <t>IP-07 (4.3.1 e 5.2)</t>
  </si>
  <si>
    <t>Foram realizadas as análises estatísticas dos resultados obtidos?</t>
  </si>
  <si>
    <t>Foram apresentadas as justificativas das alternativas avaliadas e adotadas para as camadas de pavimento?</t>
  </si>
  <si>
    <t>Foi apresentado croqui com localização (coordenadas) e distâncias para o Canteiro/Instalações/Depósito de todas as ocorrências de materiais?</t>
  </si>
  <si>
    <t>IP-07 (4.3.3 e 4.3.4)</t>
  </si>
  <si>
    <t>Foi apresentada as características e capacidade de fornecimento de todas as ocorrências de materiais?</t>
  </si>
  <si>
    <t>IP-07 (4.8)</t>
  </si>
  <si>
    <t>Apresentou certificados comprovando a calibração dos aparelhos e equipamentos utilizados na realização dos ensaios?</t>
  </si>
  <si>
    <t>Guia de Análise</t>
  </si>
  <si>
    <t>Foi apresentado a Anotação de responsabilidade técnica (ART) do profissional responsável pelos Estudos Geotécnicos?</t>
  </si>
  <si>
    <t>Foi apresentada a Declaração de responsabilidade técnica pelos Estudos Geotécnicos?</t>
  </si>
  <si>
    <r>
      <t xml:space="preserve">Os arquivos digitais foram entregues em mídia convencionais, como CD, pendrive, HD externo ou transferência remota registrada por e-mail ou protocolada nas </t>
    </r>
    <r>
      <rPr>
        <b/>
        <sz val="10"/>
        <color theme="1"/>
        <rFont val="Trebuchet MS"/>
        <family val="2"/>
      </rPr>
      <t>DUAS VERSÕES:</t>
    </r>
    <r>
      <rPr>
        <sz val="10"/>
        <color theme="1"/>
        <rFont val="Trebuchet MS"/>
        <family val="2"/>
      </rPr>
      <t xml:space="preserve"> </t>
    </r>
  </si>
  <si>
    <t>Não Se Aplica</t>
  </si>
  <si>
    <t>Não Atende</t>
  </si>
  <si>
    <t>Atende</t>
  </si>
  <si>
    <r>
      <rPr>
        <sz val="10"/>
        <rFont val="Trebuchet MS"/>
        <family val="2"/>
      </rPr>
      <t>- texto contendo memória descritiva e metodologia
utilizada?</t>
    </r>
  </si>
  <si>
    <r>
      <rPr>
        <sz val="10"/>
        <rFont val="Trebuchet MS"/>
        <family val="2"/>
      </rPr>
      <t>Relação completa dos Marcos/RNs implantados e
suas localizações?</t>
    </r>
  </si>
  <si>
    <r>
      <rPr>
        <sz val="10"/>
        <rFont val="Trebuchet MS"/>
        <family val="2"/>
      </rPr>
      <t>Fotos georreferenciadas de todos os Marcos/RNs
implantados?</t>
    </r>
  </si>
  <si>
    <r>
      <rPr>
        <b/>
        <i/>
        <sz val="10"/>
        <rFont val="Trebuchet MS"/>
        <family val="2"/>
      </rPr>
      <t>Arquivo eletrônico no formato dwg ou dxf, compatível com os softwares AutoCad Civil 3D e/ou Topograph, contendo, no
mínimo, os seguintes elementos:</t>
    </r>
  </si>
  <si>
    <r>
      <rPr>
        <i/>
        <sz val="10"/>
        <rFont val="Trebuchet MS"/>
        <family val="2"/>
      </rPr>
      <t>Desenho e respectivas informações das seções
transversais com indicação da escala?</t>
    </r>
  </si>
  <si>
    <r>
      <rPr>
        <b/>
        <i/>
        <sz val="10"/>
        <rFont val="Trebuchet MS"/>
        <family val="2"/>
      </rPr>
      <t>Arquivo dos pontos do levantamento, em formato txt ou xls, contendo as informações tabuladas no formato (ponto, leste,
norte, elevação e descrição), sendo:</t>
    </r>
  </si>
  <si>
    <r>
      <rPr>
        <sz val="10"/>
        <rFont val="Trebuchet MS"/>
        <family val="2"/>
      </rPr>
      <t>- relatório das estações RBMC utilizados na
determinação dos pares de Marcos Geodésicos implantados no início e no final do trecho?</t>
    </r>
  </si>
  <si>
    <r>
      <rPr>
        <sz val="10"/>
        <rFont val="Trebuchet MS"/>
        <family val="2"/>
      </rPr>
      <t>Foi apresentado a Anotação de responsabilidade técnica (ART) do profissional responsável pela
disciplina?</t>
    </r>
  </si>
  <si>
    <t>- Equivalente de areia (≥ 55%)?</t>
  </si>
  <si>
    <r>
      <t>No caso de Número “N” USACE superior a 5x10</t>
    </r>
    <r>
      <rPr>
        <vertAlign val="superscript"/>
        <sz val="10"/>
        <rFont val="Trebuchet MS"/>
        <family val="2"/>
      </rPr>
      <t>7</t>
    </r>
    <r>
      <rPr>
        <sz val="10"/>
        <rFont val="Trebuchet MS"/>
        <family val="2"/>
      </rPr>
      <t xml:space="preserve"> repetições, foi realizada o dimensionamento por, no mínimo, dois métodos de dimensionamento?</t>
    </r>
  </si>
  <si>
    <t>O projeto de drenagem e OAC está compatível  com os resultados obtidos no estudo hidrológico apresentado?</t>
  </si>
  <si>
    <r>
      <t xml:space="preserve">Dentro dos </t>
    </r>
    <r>
      <rPr>
        <b/>
        <sz val="10"/>
        <rFont val="Trebuchet MS"/>
        <family val="2"/>
      </rPr>
      <t>estudos topográficos</t>
    </r>
    <r>
      <rPr>
        <sz val="10"/>
        <rFont val="Trebuchet MS"/>
        <family val="2"/>
      </rPr>
      <t>, constam:</t>
    </r>
  </si>
  <si>
    <r>
      <t xml:space="preserve">Dentro dos </t>
    </r>
    <r>
      <rPr>
        <b/>
        <sz val="10"/>
        <rFont val="Trebuchet MS"/>
        <family val="2"/>
      </rPr>
      <t>estudos hidrológicos e hidráulicos</t>
    </r>
    <r>
      <rPr>
        <sz val="10"/>
        <rFont val="Trebuchet MS"/>
        <family val="2"/>
      </rPr>
      <t>, constam:</t>
    </r>
  </si>
  <si>
    <r>
      <t xml:space="preserve">Dentro dos </t>
    </r>
    <r>
      <rPr>
        <b/>
        <sz val="10"/>
        <rFont val="Trebuchet MS"/>
        <family val="2"/>
      </rPr>
      <t>estudos geotécnicos</t>
    </r>
    <r>
      <rPr>
        <sz val="10"/>
        <rFont val="Trebuchet MS"/>
        <family val="2"/>
      </rPr>
      <t>, constam:</t>
    </r>
  </si>
  <si>
    <t>OBSERVAÇÕES</t>
  </si>
  <si>
    <t>FORMATO</t>
  </si>
  <si>
    <t>SECRETARIA DE ESTADO DE INFRAESTRUTURA</t>
  </si>
  <si>
    <t>PROJETO TOPOGRÁFICO</t>
  </si>
  <si>
    <t>Orçamento técnico</t>
  </si>
  <si>
    <t>Conforme orientações da Portaria Conjunta MGI/MG/CGU nº 33/2023?</t>
  </si>
  <si>
    <t>Há a descrição do código de todos os itens, conforme tabelas de referencia?</t>
  </si>
  <si>
    <t>Apresentou Orçamento Onerado?</t>
  </si>
  <si>
    <t>Apresentou Orçamento Desonerado?</t>
  </si>
  <si>
    <t>Apresentou relatório de vantajosidade?</t>
  </si>
  <si>
    <t>Apresentou Planilha Sintética?</t>
  </si>
  <si>
    <t>Apresentou Planilha Analítica?</t>
  </si>
  <si>
    <t>Conforme orientações do Decreto nº 7.983/2013?</t>
  </si>
  <si>
    <t>Existe planilha de composições?</t>
  </si>
  <si>
    <t>Há composição detalhada da Adminsitração Local, Canteiro de Obras e Mobilização?</t>
  </si>
  <si>
    <t>Apresentou relatório de composição de formação de preços que não constam nas tabelas de referência?</t>
  </si>
  <si>
    <t>Evidencia parcelas de  mão-de-obra e insumos?</t>
  </si>
  <si>
    <t>Os quantitativos da planilha de orçamento estão linkados para com o Memorial de Cálculo?</t>
  </si>
  <si>
    <t>Memorial de Cálculo</t>
  </si>
  <si>
    <t>Quantifica os serviços a serem executados?</t>
  </si>
  <si>
    <t>Compatível com os projetos e demais peças técnicas?</t>
  </si>
  <si>
    <t>Apresenta memória de cálculo referente a todos os quantitativos levantados, informando volumes, distâncias de transporte, áreas, metragens e as demais quantidades levantadas?</t>
  </si>
  <si>
    <t>Cronograma Físico Financeiro</t>
  </si>
  <si>
    <t>Contem a especificação física completa das etapas necessárias à medição, ao monitoramento e ao controle da obra?</t>
  </si>
  <si>
    <t>Divide as etapas principais em subestapas e atividades?</t>
  </si>
  <si>
    <t>Existe sequenciamento lógico nas atividades dispostas em ordem cronológica de execução, considerando dependências e precedências?</t>
  </si>
  <si>
    <t>BDI</t>
  </si>
  <si>
    <t>O ISS é correspondente ao município de execução das obras?</t>
  </si>
  <si>
    <t>Apresentou BDI onerado, desonerado e reduzido?</t>
  </si>
  <si>
    <t>Evidencia percentuais de tribudos incidentes sobre o preço do serviço</t>
  </si>
  <si>
    <t>Evidencia taxa de risco, seguro e garantia de empreendimento?</t>
  </si>
  <si>
    <t>Evidencia taxa de lucro?</t>
  </si>
  <si>
    <t>Memorial Descritivo</t>
  </si>
  <si>
    <t>Apresenta Curva ABC?</t>
  </si>
  <si>
    <t>Apresenta Relatório de Itens de Maior Relevância?</t>
  </si>
  <si>
    <t>Atende Parcialmente</t>
  </si>
  <si>
    <t>Nome do empreendimento.</t>
  </si>
  <si>
    <t>Descrição geral do projeto.</t>
  </si>
  <si>
    <t>Finalidade do documento (descrição das obras ou serviços previstos).</t>
  </si>
  <si>
    <t>Informações sobre os serviços e etapas do projeto.</t>
  </si>
  <si>
    <t>Escopo detalhado das obras, com especificação das atividades principais e complementares.</t>
  </si>
  <si>
    <t>Limites do escopo (o que está incluído e excluído).</t>
  </si>
  <si>
    <t>Tipos de materiais a serem utilizados.</t>
  </si>
  <si>
    <t>Normas técnicas aplicáveis (ABNT, ISO, NBR, etc.).</t>
  </si>
  <si>
    <t>Métodos de execução das obras e serviços.</t>
  </si>
  <si>
    <t>Critérios de qualidade para aceitação de materiais e serviços.</t>
  </si>
  <si>
    <t>Sequenciamento das atividades.</t>
  </si>
  <si>
    <t>Descrição detalhada dos métodos construtivos.</t>
  </si>
  <si>
    <t>Equipamentos necessários.</t>
  </si>
  <si>
    <t>Especificação dos testes e ensaios necessários.</t>
  </si>
  <si>
    <t>Levantamento Aerofotogramétrico para Projetos Rodoviários</t>
  </si>
  <si>
    <t>ESTUDOS AMBIENTAIS</t>
  </si>
  <si>
    <t>ENSAIOS</t>
  </si>
  <si>
    <t>PROJETO DE ILUMINAÇÃO RODOVIÁRIA</t>
  </si>
  <si>
    <t>PROJETO DE PAISAGISMO</t>
  </si>
  <si>
    <t>Foram incluídos os documentos referentes à formalização de responsabilidades?</t>
  </si>
  <si>
    <t>Anotação de responsabilidade técnica (ART) do profissional responsável pela 
disciplina, com comprovante de pagamento</t>
  </si>
  <si>
    <t>Declaração de responsabilidade técnica pelo cálculo e verificação dos quantitativos de 
serviço</t>
  </si>
  <si>
    <t>Outros documentos exigidos pelo TR</t>
  </si>
  <si>
    <t>O conteúdo apresentado compreende todo escopo previsto pelo TR?</t>
  </si>
  <si>
    <t>Foram considerados os pontos de interseção do projeto com as disciplinas antecessoras?</t>
  </si>
  <si>
    <t>O projeto de iluminação segue os critérios determinados no projeto geométrico?</t>
  </si>
  <si>
    <t>O trabalho desenvolvido levou em consideração as condições locais do empreendimento?</t>
  </si>
  <si>
    <t>O projeto de iluminação apresenta os seguintes elementos?</t>
  </si>
  <si>
    <t>A Memória descritiva do projeto</t>
  </si>
  <si>
    <t>Documento informando a tensão de fornecimento indicada pela concessionária local</t>
  </si>
  <si>
    <t>Documento de aprovação da concessionária local</t>
  </si>
  <si>
    <t>Especificação da infraestrutura elétrica envelopada em eletroduto de PVC, tipo 
Kanaflex ou equivalente, no caso de serem constituídas por cabo de cobre</t>
  </si>
  <si>
    <t>Especificação dos pontos de iluminação, inclusive, tipos de luminárias utilizadas, 
com/sem equipamento incorporado (reatores, ignitores, lâmpadas, etc)</t>
  </si>
  <si>
    <t>Especificação do tipo de fixação em postes com respectiva altura útil</t>
  </si>
  <si>
    <t>Especificação das luminárias utilizadas</t>
  </si>
  <si>
    <t>Especificação do eletrodo de terra/haste</t>
  </si>
  <si>
    <t>Quadro de Cargas, devidamente balanceado, para cada circuito que atende as 
luminárias, com compatibilidade com seu transformador de força</t>
  </si>
  <si>
    <t>Indicação do estaqueamento por onde serão plotadas as travessias subterrâneas ou aéreas, informando no layout a implantação das mesma</t>
  </si>
  <si>
    <t>Localização em plantas dos postes distribuídos ao longo da rodovia com suas respectivas caixas de passagem</t>
  </si>
  <si>
    <t>Pontos de entrega do distribuidor de energia para alimentação da rede da iluminação pública</t>
  </si>
  <si>
    <t>Detalhes das interconexão entre os cabos e as luminárias, no interior das caixas de  passagem</t>
  </si>
  <si>
    <t>Detalhes das ligações entre o poste e a haste terra</t>
  </si>
  <si>
    <t>Detalhe de fixação dos postes metálicos em barreiras New Jersey</t>
  </si>
  <si>
    <t>Detalhes da comunicação entre a caixa de passagem e a implantação da haste de aterramento</t>
  </si>
  <si>
    <t>Instalações de transformadores com suas caixas de comando apresentadas acopladas às respectivas caixas de passagem</t>
  </si>
  <si>
    <t>IP-19 GOINFRA</t>
  </si>
  <si>
    <t>Detalhamento das interferências; Outros de valia na correta e completa definição do projeto, referentes a nichos, caixas, dutos, cabos, circuitos e outros</t>
  </si>
  <si>
    <t xml:space="preserve"> Desenhos com o detalhamento das soluções  propostas</t>
  </si>
  <si>
    <t>IP-18 - GOINFRA</t>
  </si>
  <si>
    <t>Planta geral de situação dos locais dos anteprojetos de  tratamento paisagístico, amarrados aos marco  quilométricos, assinalados os pontos notáveis, tais como cidades, rios, nascentes;</t>
  </si>
  <si>
    <t>Divisão em trechos para arborização</t>
  </si>
  <si>
    <t>Divisão em trechos para vegetação a ser preservada</t>
  </si>
  <si>
    <t>Divisão em trechos para áreas escolhidas para repouso e/ou recreação</t>
  </si>
  <si>
    <t>Divisão em trechos para locais adequados para postos fiscais</t>
  </si>
  <si>
    <t>Divisão em trechos para postos de serviço e abastecimento</t>
  </si>
  <si>
    <t>Planta de detalhe dos diferentes tipos de arborização como bosques, bosquetes</t>
  </si>
  <si>
    <t>Desenhos, plantas, cortes, vistas e detalhes estruturais dos elementos arquitetônicos</t>
  </si>
  <si>
    <t>Plantas específicas do tratamento paisagístico das interseções e acessos</t>
  </si>
  <si>
    <t>Os carimbos dos projetos possuem data, com no mínimo a informação de mês/ano?</t>
  </si>
  <si>
    <t>Os carimbos dos projetos possuem número da respectiva ART?</t>
  </si>
  <si>
    <t>RESUMO GRÁFICO</t>
  </si>
  <si>
    <t>Tabela Resumo</t>
  </si>
  <si>
    <t>Tabela Resumo - Total</t>
  </si>
  <si>
    <t>Foram apresentadas informações complementares e de interesse relacionadas ao projeto, como:</t>
  </si>
  <si>
    <t>PROJETO REABILITAÇÃO OU RESTAURO DE RODOVIA</t>
  </si>
  <si>
    <t>FASE DE PLANEJAMENTO - ORÇAMENTO E MEMORIAIS</t>
  </si>
  <si>
    <t>u</t>
  </si>
  <si>
    <t>Levantamento Visual Contínuo - LVC</t>
  </si>
  <si>
    <t>Deflectometria</t>
  </si>
  <si>
    <t>Levantamento de Iregularidades Longitudinais - IRI</t>
  </si>
  <si>
    <t>Apresenta cálculo de Índice de Gravidade Global Expedito - IGGE?</t>
  </si>
  <si>
    <t>Apresenta Índice de Condição do Pavimento Flexível - ICPF?</t>
  </si>
  <si>
    <t>Apresenta Índice do Estado da Superfície do Pavimento - IES?</t>
  </si>
  <si>
    <t>GOINFRA IP-06</t>
  </si>
  <si>
    <t>DNIT 008/2003 PRO</t>
  </si>
  <si>
    <t>Cabeçalho apresenta código e extensão do Plano Nacional de Viação PNV?</t>
  </si>
  <si>
    <t>Cabeçalho apresenta Volume Médio Diario de Trafego nos dois sentidos (VMD)?</t>
  </si>
  <si>
    <t>Cabeçalho apresenta data de levantamento?</t>
  </si>
  <si>
    <t>Apresenta resultados de capacidade estrutural do pavimento?</t>
  </si>
  <si>
    <t>Apresenta o Quociente de Irregularidade - QI?</t>
  </si>
  <si>
    <t>Apresenta os equipamentos utilizados para realiar o escaneamento da área?</t>
  </si>
  <si>
    <t>Apresenta coordenadas geográficas dos trechos em estudo?</t>
  </si>
  <si>
    <t>Há a subdivisão em seções analisadas, demonstrada de forma clara no relatório de estudo?</t>
  </si>
  <si>
    <t>Coordenadas geográficas ou estações quilométricas dos pontos de medição?</t>
  </si>
  <si>
    <t>Condições climáticas no momento da execução (temperatura ambiente e da superfície do pavimento)?</t>
  </si>
  <si>
    <t>Cabeçalho apresente o tipo e modelo do deflectometro utilizado?</t>
  </si>
  <si>
    <t>Apresenta resultados de tipo e espessura das camadas (superfície de rolamento, base, sub-base e subleito)?</t>
  </si>
  <si>
    <t>Apresenta a magnitude da carga aplicada (em kN)?</t>
  </si>
  <si>
    <t>Apresenta a frequência de calibração e certificação do equipamento?</t>
  </si>
  <si>
    <t>Deflexões medidas em cada sensor (em micrômetros ou milímetros)?</t>
  </si>
  <si>
    <t>Apresenta o resultado de necessidade de reforço ou intervenções corretivas (recapeamento, reciclagem)?</t>
  </si>
  <si>
    <t>Apresenta tabelas completas com os valores de deflexão e carga em cada ponto?</t>
  </si>
  <si>
    <t>Apresenta fotografias dos pontos de medição e condições do pavimento.?</t>
  </si>
  <si>
    <t>Fotografias dos pontos de medição e condições do pavimento.</t>
  </si>
  <si>
    <t>Caracteriza a rodovia pelo tipo de pavimento (flexível, rígido ou semirrígido)?</t>
  </si>
  <si>
    <t>Mapas temáticos destacando variações do IRI em intervalos pré-definidos?</t>
  </si>
  <si>
    <t>Fotografias de trechos representativos das condições observadas?</t>
  </si>
  <si>
    <t>Apresenta certificados de calibração do equipamento utilizado?</t>
  </si>
  <si>
    <t>Classificação de qualidade da rodovia conforme critérios técnicos?</t>
  </si>
  <si>
    <t xml:space="preserve">Projeto de Proteção Ambiental </t>
  </si>
  <si>
    <t>Desenho</t>
  </si>
  <si>
    <t>Esquema linear constando os locais de bota-fora, empréstimos, jazidas, pedreiras, passivo ambiental e pontos notáveis;</t>
  </si>
  <si>
    <t xml:space="preserve">Detalhes de soluções; </t>
  </si>
  <si>
    <t>Detalhes específicos para tratamento de jazidas, empréstimos, áreas de uso e outras</t>
  </si>
  <si>
    <t>Memorial</t>
  </si>
  <si>
    <t>Quadro de quantidades contendo código, discriminação das espécies e de todos os serviços e distâncias de transporte</t>
  </si>
  <si>
    <t xml:space="preserve">Justificativa do projeto; </t>
  </si>
  <si>
    <t>Especificação</t>
  </si>
  <si>
    <t>Materiais</t>
  </si>
  <si>
    <t>Serviços</t>
  </si>
  <si>
    <t>GUIA GOINFRA</t>
  </si>
  <si>
    <t>Na elaboração do Componente Ambiental foi observado</t>
  </si>
  <si>
    <t>Recomendações / condicionantes dos órgãos ambientais</t>
  </si>
  <si>
    <t>Política Ambiental e documentos normativos do DNIT</t>
  </si>
  <si>
    <t>Vulnerabilidades e Potencialidades dos fatores ambientais da área de influência do Empreendimento Rodoviário</t>
  </si>
  <si>
    <t>Zoneamento Ecológico – Econômico</t>
  </si>
  <si>
    <t>Os Estudos e Projetos Ambientais devem ser desenvolvidos em conformidade com os seguintes Manuais e Instruções do DNIT</t>
  </si>
  <si>
    <t>Manual Rodoviário de Conservação, Monitoramento e Controle Ambientais</t>
  </si>
  <si>
    <t>Manual para Ordenamento do Uso do Solo nas Faixas de Domínio e Lindeiras das Rodovias Federais</t>
  </si>
  <si>
    <t>Instruções de Proteção Ambiental das Faixas de Domínio e Lindeiras das Rodovias Federai</t>
  </si>
  <si>
    <t>Diretrizes e Procedimentos para Reassentamento de Populações Afetadas em Obras Rodoviárias da DEP/DNER/DNIT;</t>
  </si>
  <si>
    <t>Corpo Normativo Ambiental para Empreendimentos Rodoviários, do DNIT.</t>
  </si>
  <si>
    <t>Diretrizes Básicas para Atividades Ambientais Rodoviárias – Escopos Básicos e Instruções de Serviços</t>
  </si>
  <si>
    <t>Manual para Atividades Ambientais Rodoviárias</t>
  </si>
  <si>
    <t>IS-246</t>
  </si>
  <si>
    <t>Em atendimento as premissas e critérios de aplicabilidade da Reabilitação Funcional, foram apresentados texto com justificativa para os itens:</t>
  </si>
  <si>
    <t xml:space="preserve">  a) Os segmentos homogêneos com Recapeamento ou Rejuvenescimento tem a maior extensão percentual a ser executada?</t>
  </si>
  <si>
    <t xml:space="preserve">  b) Os segmentos com intervenções mais pesadas, melhoramentos pontuais, não representam mais que 40% da extensão total do trecho?</t>
  </si>
  <si>
    <t xml:space="preserve">  c) Rodovia está inclusa nas Classes II, III e IV?</t>
  </si>
  <si>
    <t xml:space="preserve">  d) Rodovia de pista simples (mão dupla)?</t>
  </si>
  <si>
    <t xml:space="preserve">  e) Rodovia de pista dupla se a solução for única e  ser rejuvenescimento superficial por meio da aplicação de microrevetimento?</t>
  </si>
  <si>
    <t xml:space="preserve">  f) Rodovia não recebeu intervenção, seja de reabilitação funcional ou de restauração, em curto espaço de tempo (05 anos)?</t>
  </si>
  <si>
    <t xml:space="preserve">  g) Rodovia não tem histórico de defeitos e problemas estruturais graves?</t>
  </si>
  <si>
    <t>Foram apresentados os dados e informações da rodovia a ser reabilitada, através de texto e/ou documentos comprovando:</t>
  </si>
  <si>
    <t xml:space="preserve">  a) Dados da implantação da rodovia, data, extensão, larguras, etc? </t>
  </si>
  <si>
    <t xml:space="preserve">  b) Levantamento histórico cadastral incluindo intervenções de conservação, manutenção e reabilitação realizadas em cada trecho? </t>
  </si>
  <si>
    <t xml:space="preserve">  c) Seção transversal do pavimento, com indicação do tipo e espessuras das camadas projetadas e existentes e a natureza do subleito? </t>
  </si>
  <si>
    <t xml:space="preserve">  d) Tráfego existente na época do projeto (n° N)?</t>
  </si>
  <si>
    <t xml:space="preserve">  e) Taxa de crescimento do tráfego (evolução do n° N)?</t>
  </si>
  <si>
    <t>Foi apresentado levantamento cadastral dos elementos complementares ao projeto de reabilitação, constando de:</t>
  </si>
  <si>
    <t xml:space="preserve">  - Para Drenagem:</t>
  </si>
  <si>
    <t>Quadro informativo com no mínimo dados da localização (estaqueamento/km início e final), características (tipo/extensão) e o estado de conservação de cada dispositivo?</t>
  </si>
  <si>
    <t>Relatório fotográfico (Modelo 1.0) do cadastro executado?</t>
  </si>
  <si>
    <t xml:space="preserve">  - Para Sinalização Horizontal e Vertical ?</t>
  </si>
  <si>
    <t xml:space="preserve">  - Para Bueiros (obras de arte correntes) ?</t>
  </si>
  <si>
    <t>Quadro informativo com no mínimo dados da localização (estaqueamento/km e coordenadas), características (tipo/dimensões) e o estado de conservação de cada dispositivo?</t>
  </si>
  <si>
    <t>Relatório fotográfico (Modelo 1.0) de todos os bueiros cadastrados, com no mínimo 2 fotos (1 montante / 1 jusante) ?</t>
  </si>
  <si>
    <t xml:space="preserve">  - Obra de arte especiais (bueiros celulares, pontes e viadutos) ?</t>
  </si>
  <si>
    <t>Relatório fotográfico (Modelo 1.0) de todas as obras cadastradas, com no mínimo 2 fotos (1 montante / 1 jusante) ?</t>
  </si>
  <si>
    <t xml:space="preserve">  - Obras complementares ?</t>
  </si>
  <si>
    <t>Quadro informativo com no mínimo dados da localização (Estaqueamento início e final), características (tipo/extensão) e o estado de conservação de cada dispositivo?</t>
  </si>
  <si>
    <t>A definição dos segmentos homogêneos seguiram  os índices de condições do pavimento, obtidos pelo LVC e conforme as Tabelas 1 e 2 do item 4.2.2?</t>
  </si>
  <si>
    <t>Os trechos homogêneos foram parcelados em segmentos de extensão entre 200 m e 5 km?</t>
  </si>
  <si>
    <t>Houve caso de parcelamento diferente do relacionado acima, item 4.2.3 ?</t>
  </si>
  <si>
    <t>Em relação ao item anterior este caso foi devidamente justificado?</t>
  </si>
  <si>
    <t>Para cada segmento homogêneos foram apresentadas soluções diferentes, mantendo a mesma capa asfáltica ao longo de toda rodovia reabilitada?</t>
  </si>
  <si>
    <t xml:space="preserve">Em relação ao item anterior foi utilizada capa asfáltica diferente ao longo da rodovia?           </t>
  </si>
  <si>
    <t>Esta solução do item anterior foi devidamente justificativa para esta utilização?</t>
  </si>
  <si>
    <t>Foi adotado alguma das soluções previstas na Tabela 3, de acordo o Índice do Estado da Superfície (IES):</t>
  </si>
  <si>
    <t xml:space="preserve">  - Recapeamento com CAUQ ?</t>
  </si>
  <si>
    <t xml:space="preserve">  - Rejuvenescimento com aplicação de microrevestimento 1 ou 2 camadas ?</t>
  </si>
  <si>
    <t xml:space="preserve">  - Reparos localizados superficiais e profundos + Recapeamento com CAUQ ?</t>
  </si>
  <si>
    <t xml:space="preserve">  - Reparos localizados superficiais e profundos + 
Microrevestimento 1 ou 2 camadas ?</t>
  </si>
  <si>
    <t xml:space="preserve">  - Fresagem de capa asfáltica existente + TSD + 
Microrevestimento 1 ou 2 camadas ?</t>
  </si>
  <si>
    <t xml:space="preserve">  - Fresagem de capa asfáltica existente + Reparos profundos + TSD + Microrevestimento 1 ou 2 camadas ?</t>
  </si>
  <si>
    <t xml:space="preserve">  - Reciclagem de base com adição de cimento + TSD + Microrevestimento ?</t>
  </si>
  <si>
    <t xml:space="preserve">  - Reciclagem de base com adição de brita + TSD + Microrevestimento ?</t>
  </si>
  <si>
    <t xml:space="preserve">  - Reciclagem de base com adição de cimento + CAUQ ?</t>
  </si>
  <si>
    <t xml:space="preserve">  - Reciclagem de base com adição de brita + CAUQ ?</t>
  </si>
  <si>
    <t>Em relação as soluções adotadas foi apresentado texto descritivo contendo:</t>
  </si>
  <si>
    <t xml:space="preserve">  - Memórias de cálculo do dimensionamento?</t>
  </si>
  <si>
    <t xml:space="preserve">  - Justificativas para a solução adotada ?</t>
  </si>
  <si>
    <t>Foi apresentada solução diferente das proposta na Tabela 3?</t>
  </si>
  <si>
    <t>Em relação a solução adotada no item anterior foi apresentado texto descritivo contendo:</t>
  </si>
  <si>
    <t>Foram apresentadas as Planilhas do Levantamento realizado, LVC?</t>
  </si>
  <si>
    <t>Foram apresentadas as Planilhas de Cálculo dos índices de condições do pavimento?</t>
  </si>
  <si>
    <t>Foi apresentado planilhas de determinação dos segmentos homogêneos (estacas/km de início e fim) e sua soluções propostas ?</t>
  </si>
  <si>
    <t>Foram apresentadas as Composições de serviço das soluções adotadas e suas respectivas seções tipo?</t>
  </si>
  <si>
    <t xml:space="preserve">Foi apresentado planilha de memória de cálculo com dados do levantamento cadastral e as quantidades dos serviços previstos para Drenagem? </t>
  </si>
  <si>
    <t xml:space="preserve">Foi apresentado planilha de memória de cálculo com dados do levantamento cadastral e as quantidades dos serviços previstos para Bueiros (obras de arte correntes)? </t>
  </si>
  <si>
    <t xml:space="preserve">Foi apresentado planilha de memória de cálculo com dados do levantamento cadastral e as quantidades dos serviços previstos para Obra de Arte Especiais (bueiros celulares, pontes e viadutos) ? </t>
  </si>
  <si>
    <t xml:space="preserve">Foi apresentado planilha de memória de cálculo com dados do levantamento cadastral e as quantidades dos serviços previstos para Obras complementares ? </t>
  </si>
  <si>
    <t>Foi apresentado o Diagrama Linear das soluções de restauração adotadas?</t>
  </si>
  <si>
    <t>Foram apresentadas as Especificações Particulares e Complementares?</t>
  </si>
  <si>
    <t xml:space="preserve">Foi apresentado a descrição exata dos pontos de início e fim do projeto, contendo as coordenadas e fotos ilustrando? </t>
  </si>
  <si>
    <t>Foram apresentados desenhos da seção transversal tipo, de cada solução, demonstrando claramente os serviços a serem executados e a descrição dos mesmos?</t>
  </si>
  <si>
    <t>Foi apresentado os quantitativos com discriminação de todos os serviços e distâncias de transporte?</t>
  </si>
  <si>
    <t>Foi apresentado o orçamento e CPUs para os serviços de reabilitação projetados?</t>
  </si>
  <si>
    <t>Foi apresentado o Cronograma físico e financeiro para execução da Obra?</t>
  </si>
  <si>
    <t>Foi apresentado croqui esquemático das distâncias de transporte em relação ao trecho?</t>
  </si>
  <si>
    <t>IP-11 (4.1)</t>
  </si>
  <si>
    <t>IP-11 (4.2.2)</t>
  </si>
  <si>
    <t>IP-11 (4.2.3)</t>
  </si>
  <si>
    <t xml:space="preserve">IP-11 (5.0 b) </t>
  </si>
  <si>
    <t xml:space="preserve">IP-11 (5.0 c) </t>
  </si>
  <si>
    <t xml:space="preserve">IP-11 (5.0 f) </t>
  </si>
  <si>
    <t xml:space="preserve">IP-11 (5.0 g) </t>
  </si>
  <si>
    <t xml:space="preserve">IP-11 (5.0 i) </t>
  </si>
  <si>
    <t xml:space="preserve">IP-11 (5.0 k) </t>
  </si>
  <si>
    <t xml:space="preserve">IP-11 (6.0) </t>
  </si>
  <si>
    <t xml:space="preserve">IP-11 (7.0) </t>
  </si>
  <si>
    <t xml:space="preserve">IP-11 (5.0 h) </t>
  </si>
  <si>
    <t>Dados iniciais</t>
  </si>
  <si>
    <t>IP-13 (5.1.1 e)</t>
  </si>
  <si>
    <t>IP-14 (4.1.1.1 a)</t>
  </si>
  <si>
    <t xml:space="preserve">  - Para Bueiros (obras de arte correntes)</t>
  </si>
  <si>
    <t>Quadro informativo com no mínimo dados da localização (estaqueamento/km e coordenadas), características (tipo/declividade/dimensões) e o estado de conservação de cada dispositivo?</t>
  </si>
  <si>
    <t xml:space="preserve">  - Obra de arte especiais (bueiros celulares, pontes e viadutos) </t>
  </si>
  <si>
    <t xml:space="preserve">  - Obras complementares </t>
  </si>
  <si>
    <t xml:space="preserve">  - Levantamento da Largura de pista e acostamentos</t>
  </si>
  <si>
    <t>Quadro informativo  com dados do estaqueamento e dimensões das faixas de rolamento,  acostamentos e faixas adicionais (se houver)</t>
  </si>
  <si>
    <t>Relatório fotográfico (Modelo 1.0) do cadastro executado, a cada alteração significativa de largura?</t>
  </si>
  <si>
    <t>IP-12 (7.2)</t>
  </si>
  <si>
    <t>Foi apresentado a Anotação de responsabilidade técnica (ART) do profissional responsável pelos estudos e levantamentos?</t>
  </si>
  <si>
    <t>Foi apresentada a Declaração de responsabilidade técnica pelos estudos e levantamentos?</t>
  </si>
  <si>
    <t>PROJETO</t>
  </si>
  <si>
    <t>IP-12 (4.7)</t>
  </si>
  <si>
    <t>Os parâmetros obtidos nos diversos levantamentos foram representados graficamente, contendo:</t>
  </si>
  <si>
    <t xml:space="preserve">  - Deflexão característica Benkelman ?</t>
  </si>
  <si>
    <t xml:space="preserve">  - Raio de curvatura ?</t>
  </si>
  <si>
    <t xml:space="preserve">  - Tipo de solo do subleito ?</t>
  </si>
  <si>
    <t xml:space="preserve">  - Espessuras das camadas do pavimento de materiais granulares e estabilizadas com aditivos (base, subbase e reforço do subleito) ?</t>
  </si>
  <si>
    <t xml:space="preserve">  - Índice de Gravidade Global (IGG) ?</t>
  </si>
  <si>
    <t xml:space="preserve">  - Índice de Condição do Pavimento Flexível (ICPF), Índice de Condição do Pavimento Rígido (ICPR) ou Valor da Serventia Atual (VSA) ?</t>
  </si>
  <si>
    <t xml:space="preserve">  - Índice de Irregularidade Longidutinal (IRI) ?</t>
  </si>
  <si>
    <t xml:space="preserve">  - Número “N” Atual ?</t>
  </si>
  <si>
    <t xml:space="preserve">  - Número Estrutural Corrigido (SNC) ?</t>
  </si>
  <si>
    <t xml:space="preserve">  - Porcentagem de áreas trincadas do pavimento representadas pelos parâmetros: (FC2 + FC3) ou TR (DNER ES 128/83) ?</t>
  </si>
  <si>
    <t xml:space="preserve">  - Marcação dos defeitos tais com trincas classes 1, 2, 3, afundamentos, ondulações, panelas, flechas etc, de acordo com Método DNIT 006/2003 – PRO ?</t>
  </si>
  <si>
    <t>IP-12 (4.7a)</t>
  </si>
  <si>
    <t>Os segmentos homogêneos foram estabelecidos com extensão entre 200m e 2km, de acordo com o comportamento estrutural e funcional ?</t>
  </si>
  <si>
    <t>Foi considerado no caso de emprego do (FWD) ou de outro tipo de deflectômetro, as deflexões características obtidas através da conversão em deflexões características Benkelman?</t>
  </si>
  <si>
    <t>IP-12 (4.8)</t>
  </si>
  <si>
    <t>Foram utilizado os métodos aprovados pelo DNIT, relacionados abaixo:</t>
  </si>
  <si>
    <t xml:space="preserve">  -  DNER-PRO 010/79 Avaliação estrutural dos pavimentos flexíveis - procedimento A ?</t>
  </si>
  <si>
    <t xml:space="preserve">  -  DNER-PRO 011/79 Avaliação estrutural dos pavimentos flexíveis - procedimento B ?</t>
  </si>
  <si>
    <t xml:space="preserve">  -  DNER-PRO 159/88 Projeto de restauração de pavimentos flexíveis e semi_x0002_rígidos ?</t>
  </si>
  <si>
    <t xml:space="preserve">  -  DNER-PRO 269/94 Projeto de restauração de pavimentos flexíveis – TECNAPAV ?</t>
  </si>
  <si>
    <t>Em relação aos métodos citados, foram apresentados os demonstrativo de cálculo do dimensionamento por pelo menos 2 (dois) métodos?</t>
  </si>
  <si>
    <t>Foi apresentadas planilhas resumo do dimensionamento pelos métodos citados com detalhe da solução adotada por segmento homogêneo?</t>
  </si>
  <si>
    <t>Foi apresentada justificativa da utilização dos 2 (dois) métodos escolhidos ?</t>
  </si>
  <si>
    <t>Foi utilizado algum método específico e atípico que não se enquadrem nas especificações acima ?</t>
  </si>
  <si>
    <t>No caso reconstruções mais volumosas da estrutura do pavimento, foram observadas as premissas  IP-10 Projeto de Pavimentação?</t>
  </si>
  <si>
    <t>Em relação ao item anterior foi apresentado o checklist do Projeto de Pavimentação ?</t>
  </si>
  <si>
    <t>IP-12 (4.8.1)</t>
  </si>
  <si>
    <t>Catálogo de Soluções de Restauração</t>
  </si>
  <si>
    <t>IP-12 (4.8.1.1)</t>
  </si>
  <si>
    <t>Foi utilizada a matriz de soluções técnicas de restauração de pavimento - TSD?</t>
  </si>
  <si>
    <t>IP-12 (4.8.1.2)</t>
  </si>
  <si>
    <t>Foi utilizada a matriz de soluções técnicas de restauração de pavimento - CBUQ?</t>
  </si>
  <si>
    <t>Das soluções adotadas da matriz de soluções foi prevista alguma alternativa livre?</t>
  </si>
  <si>
    <t>Em relação ao ítem anterior, em caso afirmativo, foi apresentada justificativa?</t>
  </si>
  <si>
    <t>IP-12 (4.9)</t>
  </si>
  <si>
    <t>Estudo Econômico e Comparativo</t>
  </si>
  <si>
    <t>Foram apresentadas no mínimo 2 (dois) conjuntos de soluções acompanhados dos respectivos custos, para serem analisadas pelos setores competentes, objetivando a seleção da alternativa mais equilibrada técnica economicamente ?</t>
  </si>
  <si>
    <t xml:space="preserve">Em relação ao item anterior, foram seguidos os critérios: </t>
  </si>
  <si>
    <t xml:space="preserve"> - Independente do volume do tráfego ?</t>
  </si>
  <si>
    <t xml:space="preserve">Em relação aos conjuntos de soluções acima referidas do projeto do pavimento, estão inclusos acostamentos, 3ª faixas, etc conforme o caso? </t>
  </si>
  <si>
    <t xml:space="preserve">Para cada conjunto de soluções, foi apresentado: </t>
  </si>
  <si>
    <t xml:space="preserve"> - Texto descritivo das justificaticas das soluções ?</t>
  </si>
  <si>
    <t xml:space="preserve"> - Composição de serviço e respectiva seção tipo ?</t>
  </si>
  <si>
    <t xml:space="preserve"> - Indicação dos materiais utilizados?</t>
  </si>
  <si>
    <t xml:space="preserve"> - Métodos de execução ?</t>
  </si>
  <si>
    <t xml:space="preserve"> - Quantitativos e Orçamento?</t>
  </si>
  <si>
    <t>Foi apresentado texto descritivo contendo a justificativa técnico-econômica das soluções adotadas?</t>
  </si>
  <si>
    <t>IP-12 (4)</t>
  </si>
  <si>
    <t>Foi necessária a elaboração de verificação mecanística da solução proposta de restauração obtidas pelos procedimentos utilizados anteriormente?</t>
  </si>
  <si>
    <t>Em relação ao item anterior, foram descritos as caracteristicas do programa computacional utilizado?</t>
  </si>
  <si>
    <t>Foram apresentadas as hipóteses de cálculo utilizadas?</t>
  </si>
  <si>
    <t>Foram apresentadas as simplificações utilizadas?</t>
  </si>
  <si>
    <t>Foram apresentadas os resultados e conclusões obtidas na análise mecanicista?</t>
  </si>
  <si>
    <t>Foram apresentados Quadros, contendo todos os parâmetros do trecho, deflexão, IRI, percentual de trincamento, percentual de desgaste, flechas nas trilhas de roda, defeitos no pavimento, de acordo com o preconizado no procedimento DNIT-006/2003-PRO, e a estrutura do pavimento segundo o estaqueamento e quilometragem do trecho, demonstrando a divisão em segmentos homogêneos e as soluções correspondentes?</t>
  </si>
  <si>
    <t>Solução do projeto de restauração</t>
  </si>
  <si>
    <t>Foi apresentado o documento de anuência comprovando a solução escolhida para desenvolvimento do projeto?</t>
  </si>
  <si>
    <t>Foi apresentado gráfico linear de pavimentação para a pista e acostamento, contendo as fontes e as ocorrências de materiais (pedreiras, cascalheiras, areais, usinas) e travessias urbanas, estabelecendo o estaqueamento e as quilometragens coincidentes com aquelas demarcadas no campo, para a solução adotada?</t>
  </si>
  <si>
    <t>Foi apresentada as memórias de cálculos da restauração do pavimento ?</t>
  </si>
  <si>
    <t>Foi apresentado Quadro resumo contendo a localização, em estacas/quilômetro, do início e fim de cada segmento homogêneo definido em projeto com a sua devida solução ?</t>
  </si>
  <si>
    <t>Foi apresentado Desenhos das seções transversais-tipo, em corte e em aterro?</t>
  </si>
  <si>
    <t>Foi apresentado Desenho com a representação longitudinal das camadas do pavimento, indicando tipos de materiais e espessuras ?</t>
  </si>
  <si>
    <t>Foi apresentada Planta esquemática das ocorrências de materiais para restauração do pavimento, com coordenadas, e distâncias de transporte?</t>
  </si>
  <si>
    <t>Foram apresentadas Notas de Serviço de Pavimentação (Pavimento acabado) ?</t>
  </si>
  <si>
    <t>Foi apresentado o Cronograma físico e financeiro da execução da obra ?</t>
  </si>
  <si>
    <t>Foi apresentado o Lay-out do canteiro de obras, acessos, instalações, jazidas e fonte de materiais ?</t>
  </si>
  <si>
    <t>Foi apresentado quadro das quantidade e distância de transportes dos serviços de reabilitação?</t>
  </si>
  <si>
    <t>Foi apresentado a memória de cálculo dos quantitativos dos serviços apresentados?</t>
  </si>
  <si>
    <t>Foi apresentado a Anotação de responsabilidade técnica (ART) do profissional responsável pelo Projeto de Restauração?</t>
  </si>
  <si>
    <t>MANUTENÇÃO PROATIVA</t>
  </si>
  <si>
    <t>IP-12 (4.8.2)</t>
  </si>
  <si>
    <t>Foi considerada uma programação de conservação viária desde o início do contrato de execução das obras de restauração de pavimento até ao menos cinco anos após a entrega de cada trecho?</t>
  </si>
  <si>
    <t>O Projeto para cada trecho foi desenvolvido contemplando os dois momentos distintos:</t>
  </si>
  <si>
    <t>Fase pré-obra ?</t>
  </si>
  <si>
    <t>Fase pós-obra ?</t>
  </si>
  <si>
    <t>Fase pré-obra:</t>
  </si>
  <si>
    <t>Para a Fase pré-obra foi considerado Tratamento Inicial?</t>
  </si>
  <si>
    <t>Foi considerado no Tratamento Inicial serviços de manutenção em toda extensão do trecho?</t>
  </si>
  <si>
    <t>Os serviços de manutenção previstos são os de referencia da Tabela GOINFRA?</t>
  </si>
  <si>
    <t>Foram previstos serviços de manutenção diferentes dos relacionados na Tabela GOINFRA?</t>
  </si>
  <si>
    <t>Foi estabelecido o nível de serventia da rodovia?</t>
  </si>
  <si>
    <t>Foi apresentado prazo para execução dos serviços para atingir o nível de serventia estabelecido para cada trecho?</t>
  </si>
  <si>
    <t>Nesta fase foram previstos serviços de desobstruções e/ou recuperação de bueiros?</t>
  </si>
  <si>
    <t>Para a Fase pré-obra foi considerado a Conservação Rotineira?</t>
  </si>
  <si>
    <t>Dentre os serviços de conservação previstos estão os de referencia da Tabela GOINFRA, abaixo:</t>
  </si>
  <si>
    <t>Fresagem descontínua para reparo localizado?</t>
  </si>
  <si>
    <t>Tapa Buraco (exceto forn. e transp. mat.)?</t>
  </si>
  <si>
    <t>Remendo Profundo (exceto forn. e transp. mat.)?</t>
  </si>
  <si>
    <t>Roçada Manual?</t>
  </si>
  <si>
    <t>Roçada com roçadeira costal?</t>
  </si>
  <si>
    <t>Roçada mecânizada?</t>
  </si>
  <si>
    <t>Capina Manual?</t>
  </si>
  <si>
    <t>Limpeza de meio-fio e descida d´agua?</t>
  </si>
  <si>
    <t>Limpeza de sarjeta?</t>
  </si>
  <si>
    <t>Limpeza de valetas de corte?</t>
  </si>
  <si>
    <t>Limpeza de ponte?</t>
  </si>
  <si>
    <t>Desobstrução de bueiros?</t>
  </si>
  <si>
    <t>Remoção de barreira (manual)?</t>
  </si>
  <si>
    <t>Remoção de barreira?</t>
  </si>
  <si>
    <t>Recomposição manual de aterro?</t>
  </si>
  <si>
    <t>Recomposição mecânizada de aterro?</t>
  </si>
  <si>
    <t>Recomposição de guarda-corpo (exceto transporte)?</t>
  </si>
  <si>
    <t>Recomposição de drenagem superficial (AC/BC)?</t>
  </si>
  <si>
    <t>Caiação (3 demãos)?</t>
  </si>
  <si>
    <t>Selagem de trinca(exc. mat. bet. e transp. mat.) (AC)?</t>
  </si>
  <si>
    <t>Usinagem pmf (exc. forn.bet. e transp.) (BC)?</t>
  </si>
  <si>
    <t>Usinagem de concreto betuminoso usinado à quente - CBUQ?</t>
  </si>
  <si>
    <t>Fase pós-obra:</t>
  </si>
  <si>
    <t>Para a Fase pós-obra foi considerada Conservação e Manutenção Preventiva?</t>
  </si>
  <si>
    <t>Para a Fase pós-obra foi considerada Conservação e Manutenção Rotineira?</t>
  </si>
  <si>
    <t>Os serviços de conservação previstos para a Conservação e Manutenção Preventiva e Rotineira são os de referência da Tabela GOINFRA?</t>
  </si>
  <si>
    <t>O plano de Conservação e Manutenção Preventiva e Rotineira contemplam o período de 5 (cinco) anos após o recebimento da Obra para cada trecho?</t>
  </si>
  <si>
    <t>No Projeto de Manutenção Proativa foi definido os critérios  de recebimento e performance durante a vida útil da rodovia, baseada na lista de parâmetros e indicadores de Performance Chave (KPI)?</t>
  </si>
  <si>
    <t>O período de duração das soluções para pavimento considerado está no intervalo de 2 (dois) a 5 (cinco) anos?</t>
  </si>
  <si>
    <t>No projeto de manutenção proativa foi relacionado as atividades para cada fase (Fase Pré-Obra: Tratamento Incial e Conservação Rotineira; Fase pós-obra: conservação preventiva e Rotineira)?</t>
  </si>
  <si>
    <t>IP-12 (7.0)</t>
  </si>
  <si>
    <t>Foi apresentado o orçamento e CPUs para os serviços de manutenção proativa?</t>
  </si>
  <si>
    <t>Foi apresentada a Declaração de responsabilidade técnica pelo projeto de Manutenção Proativa?</t>
  </si>
  <si>
    <r>
      <t xml:space="preserve"> - Para volume de tráfego inferior a 5x10</t>
    </r>
    <r>
      <rPr>
        <vertAlign val="superscript"/>
        <sz val="10"/>
        <rFont val="Trebuchet MS"/>
        <family val="2"/>
      </rPr>
      <t>6</t>
    </r>
    <r>
      <rPr>
        <sz val="10"/>
        <rFont val="Trebuchet MS"/>
        <family val="2"/>
      </rPr>
      <t xml:space="preserve"> ?</t>
    </r>
  </si>
  <si>
    <r>
      <t xml:space="preserve"> - Para volume de tráfego inferior a 1x10</t>
    </r>
    <r>
      <rPr>
        <vertAlign val="superscript"/>
        <sz val="10"/>
        <rFont val="Trebuchet MS"/>
        <family val="2"/>
      </rPr>
      <t>7</t>
    </r>
    <r>
      <rPr>
        <sz val="10"/>
        <rFont val="Trebuchet MS"/>
        <family val="2"/>
      </rPr>
      <t xml:space="preserve"> ?</t>
    </r>
  </si>
  <si>
    <t>Bueiros</t>
  </si>
  <si>
    <t>Sarjetas</t>
  </si>
  <si>
    <t>Canais e Valetas</t>
  </si>
  <si>
    <t>Drenos Longitudinais</t>
  </si>
  <si>
    <t>Drenos Transversais</t>
  </si>
  <si>
    <t>Drenos Subterrâneos (Subdrenos)</t>
  </si>
  <si>
    <t>Poços de Inspeção</t>
  </si>
  <si>
    <t>Pontilhões</t>
  </si>
  <si>
    <t>Muretas de Contenção</t>
  </si>
  <si>
    <t>Muros de Arrimo</t>
  </si>
  <si>
    <t>Gabiões</t>
  </si>
  <si>
    <t>Drenos Horizontais</t>
  </si>
  <si>
    <t>Bacias de Retenção e Dissipação</t>
  </si>
  <si>
    <t>Fossas de Contenção de Sedimentos</t>
  </si>
  <si>
    <t>Sistemas de Controle de Erosão</t>
  </si>
  <si>
    <t>Canteiros Centrais Drenáveis</t>
  </si>
  <si>
    <t>Baias de Parada</t>
  </si>
  <si>
    <t>Ilhas de Proteção e Retorno</t>
  </si>
  <si>
    <t>Verificação de declividade ao longo do comprimento</t>
  </si>
  <si>
    <t>Checagem da continuidade do fluxo de água</t>
  </si>
  <si>
    <t>Resistência à abrasão em uso contínuo</t>
  </si>
  <si>
    <t>Durabilidade em condições climáticas adversas</t>
  </si>
  <si>
    <t>Compatibilidade com sistemas adjacentes de drenagem</t>
  </si>
  <si>
    <t>Facilidade de limpeza em operações de manutenção</t>
  </si>
  <si>
    <t>Monitoramento de infiltrações durante uso intenso</t>
  </si>
  <si>
    <t>Facilidade de remoção de resíduos acumulados</t>
  </si>
  <si>
    <t>Compatibilidade com topografia local</t>
  </si>
  <si>
    <t>Proteção contra erosão em áreas vulneráveis</t>
  </si>
  <si>
    <t>Durabilidade frente a inundações rápidas</t>
  </si>
  <si>
    <t>Resistência a vegetação invasiva</t>
  </si>
  <si>
    <t>Proteção contra sobrecarga em períodos chuvosos</t>
  </si>
  <si>
    <t>Capacidade para prevenir acúmulo de sedimentos</t>
  </si>
  <si>
    <t>Conexão ideal com drenagem transversal</t>
  </si>
  <si>
    <t>Verificação de resistência estrutural</t>
  </si>
  <si>
    <t>Revestimento anti-corrosivo conforme normas</t>
  </si>
  <si>
    <t>Compatibilidade com expansão futura do sistema</t>
  </si>
  <si>
    <t>Reforço contra alta pressão hidráulica</t>
  </si>
  <si>
    <t>Posicionamento ideal em terrenos desnivelados</t>
  </si>
  <si>
    <t>Material de construção resistente ao tempo</t>
  </si>
  <si>
    <t>Conformidade com o perfil hidráulico projetado</t>
  </si>
  <si>
    <t>Facilidade de inspeção durante a operação</t>
  </si>
  <si>
    <t>Durabilidade sob condições extremas de clima</t>
  </si>
  <si>
    <t>Conexão precisa com poços de inspeção</t>
  </si>
  <si>
    <t>Monitoramento do desempenho ao longo do tempo</t>
  </si>
  <si>
    <t>Proteção contra colapsos estruturais</t>
  </si>
  <si>
    <t>Instalação segura em áreas de difícil acesso</t>
  </si>
  <si>
    <t>Capacidade de adaptação a diferentes fluxos</t>
  </si>
  <si>
    <t>Conformidade com especificações técnicas detalhadas</t>
  </si>
  <si>
    <t>Estrutura interna revestida para evitar corrosão</t>
  </si>
  <si>
    <t>Compatibilidade com tubulações conectadas</t>
  </si>
  <si>
    <t>Verificação da estanqueidade do sistema</t>
  </si>
  <si>
    <t>Instalação em locais de fácil acesso operacional</t>
  </si>
  <si>
    <t>Monitoramento de integridade estrutural</t>
  </si>
  <si>
    <t>Capacidade de adaptação a sistemas de alta pressão</t>
  </si>
  <si>
    <t>Checagem de resistência mecânica para cargas altas</t>
  </si>
  <si>
    <t>Proteção ambiental nas áreas adjacentes</t>
  </si>
  <si>
    <t>Conexão ideal com canais de entrada e saída</t>
  </si>
  <si>
    <t>Capacidade de resistência ao impacto mecânico</t>
  </si>
  <si>
    <t>Garantia de vazão em máxima eficiência</t>
  </si>
  <si>
    <t>Reforço estrutural para evitar desabamentos</t>
  </si>
  <si>
    <t>Monitoramento periódico contra erosão</t>
  </si>
  <si>
    <t>Proteção contra assoreamento das margens</t>
  </si>
  <si>
    <t>Resistência a cargas dinâmicas altas</t>
  </si>
  <si>
    <t>Durabilidade frente a inundações repetitivas</t>
  </si>
  <si>
    <t>Conformidade com normas ambientais</t>
  </si>
  <si>
    <t>Capacidade de absorção de impacto lateral</t>
  </si>
  <si>
    <t>Reforço contra desmoronamentos adjacentes</t>
  </si>
  <si>
    <t>Durabilidade frente a intempéries e corrosão</t>
  </si>
  <si>
    <t>Monitoramento regular da integridade estrutural</t>
  </si>
  <si>
    <t>Compatibilidade com sistemas de drenagem próximos</t>
  </si>
  <si>
    <t>Estética integrada ao projeto rodoviário</t>
  </si>
  <si>
    <t>Resistência contra esforços cortantes elevados</t>
  </si>
  <si>
    <t>Monitoramento contra recalques diferenciais</t>
  </si>
  <si>
    <t>Acabamento adequado para evitar infiltrações</t>
  </si>
  <si>
    <t>Reforço com geossintéticos quando necessário</t>
  </si>
  <si>
    <t>Proteção contra movimentação excessiva do solo</t>
  </si>
  <si>
    <t>Estabilidade garantida para longos períodos</t>
  </si>
  <si>
    <t>Conexões robustas entre módulos adjacentes</t>
  </si>
  <si>
    <t>Proteção contra deslizamentos em solos instáveis</t>
  </si>
  <si>
    <t>Material de preenchimento compatível com norma</t>
  </si>
  <si>
    <t>Verificação do dimensionamento da estrutura</t>
  </si>
  <si>
    <t>Durabilidade contra fluxo intenso de água</t>
  </si>
  <si>
    <t>Capacidade de drenagem durante altas precipitações</t>
  </si>
  <si>
    <t>Durabilidade contra pressões laterais do solo</t>
  </si>
  <si>
    <t>Monitoramento periódico para prevenir obstruções</t>
  </si>
  <si>
    <t>Compatibilidade com o sistema geral de drenagem</t>
  </si>
  <si>
    <t>Proteção contra entupimentos ao longo do tempo</t>
  </si>
  <si>
    <t>Conexão ideal com taludes estabilizados</t>
  </si>
  <si>
    <t>Resistência contra assoreamento constante</t>
  </si>
  <si>
    <t>Monitoramento da integridade após eventos climáticos extremos</t>
  </si>
  <si>
    <t>Capacidade de vazão controlada durante picos</t>
  </si>
  <si>
    <t>Instalação em pontos de fluxo estratégico</t>
  </si>
  <si>
    <t>Conexão ideal com o sistema geral de drenagem</t>
  </si>
  <si>
    <t>Proteção contra erosão lateral nas margens</t>
  </si>
  <si>
    <t>Reforço para minimizar risco de colapsos</t>
  </si>
  <si>
    <t>Capacidade de retenção ajustada à demanda projetada</t>
  </si>
  <si>
    <t>Proteção contra vazamento de resíduos sólidos</t>
  </si>
  <si>
    <t>Fácil acesso para manutenção periódica</t>
  </si>
  <si>
    <t>Durabilidade em climas adversos</t>
  </si>
  <si>
    <t>Compatibilidade com sistemas de drenagem locais</t>
  </si>
  <si>
    <t>Posicionamento estratégico contra deslizamentos</t>
  </si>
  <si>
    <t>Durabilidade dos materiais utilizados</t>
  </si>
  <si>
    <t>Facilidade de adaptação a diferentes terrenos</t>
  </si>
  <si>
    <t>Estabilidade estrutural frente ao fluxo de água</t>
  </si>
  <si>
    <t>Compatibilidade com a vegetação estabilizadora</t>
  </si>
  <si>
    <t>Durabilidade do revestimento contra tráfego</t>
  </si>
  <si>
    <t>Conformidade com as dimensões de projeto</t>
  </si>
  <si>
    <t>Monitoramento de vazão ao longo do tempo</t>
  </si>
  <si>
    <t>Compatibilidade com o sistema adjacente</t>
  </si>
  <si>
    <t>Estabilidade em condições de chuva intensa</t>
  </si>
  <si>
    <t>Fácil acesso para manutenção rotineira</t>
  </si>
  <si>
    <t>Dimensões adequadas para manobras seguras</t>
  </si>
  <si>
    <t>Instalação em pontos de alta demanda</t>
  </si>
  <si>
    <t>Material resistente à abrasão contínua</t>
  </si>
  <si>
    <t>Proteção contra erosão em bordas adjacentes</t>
  </si>
  <si>
    <t>Facilidade de manutenção preventiva</t>
  </si>
  <si>
    <t>Conformidade com normas de segurança viária</t>
  </si>
  <si>
    <t>Resistência estrutural em tráfego intenso</t>
  </si>
  <si>
    <t>Monitoramento periódico contra fissuras</t>
  </si>
  <si>
    <t>Material resistente a impactos leves</t>
  </si>
  <si>
    <t>Reforço estrutural em áreas críticas</t>
  </si>
  <si>
    <t>Compatibilidade com sistemas de sinalização</t>
  </si>
  <si>
    <t>Proteção contra infiltrações em pavimento próximo</t>
  </si>
  <si>
    <t>Calculos relacionados aos resultados de ensaio SPT do solo local</t>
  </si>
  <si>
    <t>Lista de espécies vegetais a empregar, técnicas de plantio e de conservação;</t>
  </si>
  <si>
    <t>IP-06 (4.2)</t>
  </si>
  <si>
    <t>Foi apresentado o levantamento visual contínuo na forma de preenchimento do formulário (Anexo B) da IP-06?</t>
  </si>
  <si>
    <t>O formulário (Anexo B) foi preenchido com os dados mínimos da rodovia:</t>
  </si>
  <si>
    <t xml:space="preserve">  - Identificação da Rodovia?</t>
  </si>
  <si>
    <t xml:space="preserve">  - Código dos SRE's que compõem o trecho?</t>
  </si>
  <si>
    <t xml:space="preserve">  - Extensão de cada SRE?</t>
  </si>
  <si>
    <t xml:space="preserve">  - Extensão total do Levantamento?</t>
  </si>
  <si>
    <t xml:space="preserve">  - Início e Fim do trecho?</t>
  </si>
  <si>
    <t xml:space="preserve">  - Tipo de Pista “Simples” ou “Dupla”?</t>
  </si>
  <si>
    <t xml:space="preserve">  - Data do Levantamento?</t>
  </si>
  <si>
    <t xml:space="preserve">  - Nº do segmento dentro do trecho?</t>
  </si>
  <si>
    <t xml:space="preserve">  - Registro do Odômetro (Início e Fim)?</t>
  </si>
  <si>
    <t xml:space="preserve">  - Quilometragem do início e fim do segmento?</t>
  </si>
  <si>
    <t xml:space="preserve">  - Extensão do segmento?</t>
  </si>
  <si>
    <t xml:space="preserve">  - Frequencia dos defeitos do segmento?</t>
  </si>
  <si>
    <t>Foi apresentado relatório fotográfico (Modelo 3.0) do levantamento executado, com no mínimo 2 fotos para cada ponto com distância de 500m entre eles* ? (*No ponto tirar uma foto no sentido do estaqueamento, mostrando a situação da pista, girar 180º e tirar outra foto mostrando a situação anterior da pista.)</t>
  </si>
  <si>
    <t>Foi apresentada a descrição exata do ponto de início e final do projeto, com informações de localização (coordenadas) e fotografias georreferenciadas ?</t>
  </si>
  <si>
    <t>IP-06 (4.4)</t>
  </si>
  <si>
    <t xml:space="preserve">Os formulários de levantamentos (Anexo B) foram apresentados?  </t>
  </si>
  <si>
    <t>Foram verificadas as fotos do Relatório Fotográfico (item 16) por amostragem de no mínimo 2 km, com a classificação de acordo com o "conceito" da tabela do Anexo D, sendo escolhida a de menor nível de condição da superfície do trecho?</t>
  </si>
  <si>
    <t>IP-06 (5.0)</t>
  </si>
  <si>
    <t xml:space="preserve">Cálculo dos quantitativos. </t>
  </si>
  <si>
    <t>Os Estudos de Viabilidade Técnico-Econômica–Ambiental de Rodovias demonstra se a alternativa escolhida, sob o enfoque de traçado e características técnicas e operacionais, oferece maior benefício que outras, em termos de custo total de transporte?</t>
  </si>
  <si>
    <t xml:space="preserve"> IPR – 726</t>
  </si>
  <si>
    <t>PROJETO DE OBRA DE ARTE CORRENTE</t>
  </si>
  <si>
    <t>Os coeficientes de rugosidade adotados no dimensionamento das OACs estão compatíveis com o revestimento do bueiro adotado?</t>
  </si>
  <si>
    <t>nº da bacia?</t>
  </si>
  <si>
    <t>estaca de localização?</t>
  </si>
  <si>
    <t xml:space="preserve"> dimensão?</t>
  </si>
  <si>
    <t>comprimento (esq. / dir.)?</t>
  </si>
  <si>
    <t>tipo de bueiro?</t>
  </si>
  <si>
    <t>lado de montante?</t>
  </si>
  <si>
    <t>declividade (i%)?</t>
  </si>
  <si>
    <t>esconsidade?</t>
  </si>
  <si>
    <t xml:space="preserve"> cota (montante /jusante)?</t>
  </si>
  <si>
    <t xml:space="preserve"> carga hidráulica?</t>
  </si>
  <si>
    <t>velocidade da vazão?</t>
  </si>
  <si>
    <t>escavação / reaterro?</t>
  </si>
  <si>
    <t>boca / caixa?</t>
  </si>
  <si>
    <t>Foram apresentadas planilhas com todos os bueiros 
projetados?</t>
  </si>
  <si>
    <t>IP-13</t>
  </si>
  <si>
    <t>As nomenclaturas dos volumes entregues estão conforme as exigências?</t>
  </si>
  <si>
    <t>O conteúdo apresentado compreende todo o objeto previsto pelo Guia?</t>
  </si>
  <si>
    <t>Atende a entrega por Volumes pré-definida?</t>
  </si>
  <si>
    <t>Os documentos entregues estão organizados de acordo com a sequência estabelecida pelo Manual?</t>
  </si>
  <si>
    <t>Os documentos entregues estão legíveis e apresentam qualidade gráfica adequada?</t>
  </si>
  <si>
    <t>Os documentos possuem a assinatura e identificação dos responsáveis técnicos?</t>
  </si>
  <si>
    <t>Os arquivos digitais foram entregues em formato compatível com as exigências?</t>
  </si>
  <si>
    <t>As tabelas, gráficos e informações quantitativas estão devidamente referenciados?</t>
  </si>
  <si>
    <t>Os relatórios possuem índice e numeração de páginas?</t>
  </si>
  <si>
    <t>Os projetos possuem as escalas corretas e indicadas de forma clara?</t>
  </si>
  <si>
    <t>Os documentos estão assinados, incluindo a versão do projeto?</t>
  </si>
  <si>
    <t>Os desenhos em formato CAD (DWG) possuem layers organizados e devidamente rotulados?</t>
  </si>
  <si>
    <t>Foi elaborado levando em consideração aspectos como clima e pluviometria?</t>
  </si>
  <si>
    <t>Evidencia taxa de rateio de administração central?</t>
  </si>
  <si>
    <t>Quadro Resumo de DMTs, contendo, por serviço, ou grupos de serviços de mesma afinidade, as DMTs para trecho pavimentado, revestimento primário e leito natural. Além disso, deverão figurar todas as origens e destinos para cada material transportado;</t>
  </si>
  <si>
    <t>O quadro contém coordenadas geográficas e/ou link rastreável?</t>
  </si>
  <si>
    <t>Apresenta Linear de Ocorrência de Materiais, para todos os insumos a serem transportados contendo a identificação das rodovias federais ou estaduais respectivas aos trajetos, o tipo da rodovia (pavimentada, em revestimento primário ou em leito natural), os 
marcos quilométricos e a devida legenda identificando a ocorrência, as origens e destinos correlatos?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</si>
</sst>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
    <numFmt numFmtId="165" formatCode="0.0%"/>
  </numFmts>
  <fonts count="21" x14ac:knownFonts="1">
    <font>
      <sz val="11"/>
      <color theme="1"/>
      <name val="Calibri"/>
      <family val="2"/>
      <scheme val="minor"/>
    </font>
    <font>
      <sz val="10"/>
      <color rgb="FF000000"/>
      <name val="Times New Roman"/>
      <family val="1"/>
    </font>
    <font>
      <sz val="8"/>
      <name val="Calibri"/>
      <family val="2"/>
      <scheme val="minor"/>
    </font>
    <font>
      <b/>
      <sz val="10"/>
      <color rgb="FF000000"/>
      <name val="Trebuchet MS"/>
      <family val="2"/>
    </font>
    <font>
      <b/>
      <sz val="10"/>
      <name val="Trebuchet MS"/>
      <family val="2"/>
    </font>
    <font>
      <b/>
      <sz val="10"/>
      <color theme="1"/>
      <name val="Trebuchet MS"/>
      <family val="2"/>
    </font>
    <font>
      <sz val="10"/>
      <color theme="1"/>
      <name val="Trebuchet MS"/>
      <family val="2"/>
    </font>
    <font>
      <sz val="10"/>
      <name val="Trebuchet MS"/>
      <family val="2"/>
    </font>
    <font>
      <sz val="10"/>
      <color rgb="FF00B0F0"/>
      <name val="Trebuchet MS"/>
      <family val="2"/>
    </font>
    <font>
      <sz val="10"/>
      <color rgb="FF002060"/>
      <name val="Trebuchet MS"/>
      <family val="2"/>
    </font>
    <font>
      <sz val="10"/>
      <color theme="1" tint="0.499984740745262"/>
      <name val="Trebuchet MS"/>
      <family val="2"/>
    </font>
    <font>
      <sz val="10"/>
      <color rgb="FF000000"/>
      <name val="Trebuchet MS"/>
      <family val="2"/>
    </font>
    <font>
      <b/>
      <i/>
      <sz val="10"/>
      <name val="Trebuchet MS"/>
      <family val="2"/>
    </font>
    <font>
      <i/>
      <sz val="10"/>
      <color rgb="FF000000"/>
      <name val="Trebuchet MS"/>
      <family val="2"/>
    </font>
    <font>
      <i/>
      <sz val="10"/>
      <name val="Trebuchet MS"/>
      <family val="2"/>
    </font>
    <font>
      <vertAlign val="superscript"/>
      <sz val="10"/>
      <name val="Trebuchet MS"/>
      <family val="2"/>
    </font>
    <font>
      <b/>
      <sz val="10"/>
      <color rgb="FF002060"/>
      <name val="Trebuchet MS"/>
      <family val="2"/>
    </font>
    <font>
      <b/>
      <sz val="10"/>
      <color rgb="FFC9211E"/>
      <name val="Trebuchet MS"/>
      <family val="2"/>
    </font>
    <font>
      <sz val="10"/>
      <color rgb="FFC9211E"/>
      <name val="Trebuchet MS"/>
      <family val="2"/>
    </font>
    <font>
      <b/>
      <sz val="10"/>
      <color theme="2"/>
      <name val="Trebuchet MS"/>
      <family val="2"/>
    </font>
    <font>
      <sz val="10"/>
      <color theme="2"/>
      <name val="Trebuchet MS"/>
      <family val="2"/>
    </font>
  </fonts>
  <fills count="7">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rgb="FF009E3C"/>
        <bgColor indexed="64"/>
      </patternFill>
    </fill>
    <fill>
      <patternFill patternType="solid">
        <fgColor rgb="FF272727"/>
        <bgColor indexed="64"/>
      </patternFill>
    </fill>
    <fill>
      <patternFill patternType="solid">
        <fgColor rgb="FF00B0F0"/>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64"/>
      </left>
      <right/>
      <top style="thin">
        <color indexed="64"/>
      </top>
      <bottom/>
      <diagonal/>
    </border>
    <border>
      <left/>
      <right/>
      <top style="thin">
        <color auto="1"/>
      </top>
      <bottom/>
      <diagonal/>
    </border>
    <border>
      <left/>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indexed="64"/>
      </left>
      <right style="thin">
        <color auto="1"/>
      </right>
      <top style="thin">
        <color auto="1"/>
      </top>
      <bottom style="thin">
        <color auto="1"/>
      </bottom>
      <diagonal/>
    </border>
    <border>
      <left style="medium">
        <color indexed="64"/>
      </left>
      <right/>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auto="1"/>
      </top>
      <bottom style="thin">
        <color rgb="FF000000"/>
      </bottom>
      <diagonal/>
    </border>
    <border>
      <left/>
      <right style="thin">
        <color rgb="FF000000"/>
      </right>
      <top style="thin">
        <color auto="1"/>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70BF"/>
      </right>
      <top style="thin">
        <color rgb="FF000000"/>
      </top>
      <bottom style="thin">
        <color rgb="FF000000"/>
      </bottom>
      <diagonal/>
    </border>
    <border>
      <left style="medium">
        <color rgb="FF0070C0"/>
      </left>
      <right style="medium">
        <color rgb="FF0070C0"/>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70BF"/>
      </right>
      <top style="thin">
        <color rgb="FF000000"/>
      </top>
      <bottom/>
      <diagonal/>
    </border>
  </borders>
  <cellStyleXfs count="2">
    <xf numFmtId="0" fontId="0" fillId="0" borderId="0"/>
    <xf numFmtId="0" fontId="1" fillId="0" borderId="0"/>
  </cellStyleXfs>
  <cellXfs count="314">
    <xf numFmtId="0" fontId="0" fillId="0" borderId="0" xfId="0"/>
    <xf numFmtId="0" fontId="3" fillId="0" borderId="0" xfId="0" applyFont="1" applyAlignment="1">
      <alignment vertical="center"/>
    </xf>
    <xf numFmtId="164" fontId="4" fillId="0" borderId="14" xfId="0" applyNumberFormat="1" applyFont="1" applyBorder="1" applyAlignment="1">
      <alignment horizontal="center" vertical="center"/>
    </xf>
    <xf numFmtId="0" fontId="3" fillId="0" borderId="8" xfId="0" applyFont="1" applyBorder="1" applyAlignment="1">
      <alignment horizontal="center" vertical="center"/>
    </xf>
    <xf numFmtId="0" fontId="6" fillId="0" borderId="0" xfId="0" applyFont="1"/>
    <xf numFmtId="0" fontId="3" fillId="0" borderId="14" xfId="0" applyFont="1" applyBorder="1" applyAlignment="1">
      <alignment horizontal="center" vertical="center"/>
    </xf>
    <xf numFmtId="164" fontId="7" fillId="0" borderId="13" xfId="0" applyNumberFormat="1" applyFont="1" applyBorder="1" applyAlignment="1">
      <alignment horizontal="center" vertical="center"/>
    </xf>
    <xf numFmtId="0" fontId="4" fillId="0" borderId="0" xfId="0" applyFont="1" applyAlignment="1">
      <alignment vertical="center"/>
    </xf>
    <xf numFmtId="0" fontId="5" fillId="0" borderId="0" xfId="0" applyFont="1"/>
    <xf numFmtId="0" fontId="6" fillId="0" borderId="9" xfId="0" applyFont="1" applyBorder="1"/>
    <xf numFmtId="14" fontId="5" fillId="0" borderId="0" xfId="0" applyNumberFormat="1" applyFont="1"/>
    <xf numFmtId="0" fontId="6" fillId="0" borderId="11" xfId="0" applyFont="1" applyBorder="1"/>
    <xf numFmtId="0" fontId="7" fillId="0" borderId="7" xfId="0" applyFont="1" applyBorder="1" applyProtection="1">
      <protection locked="0"/>
    </xf>
    <xf numFmtId="0" fontId="6" fillId="0" borderId="7" xfId="0" applyFont="1" applyBorder="1"/>
    <xf numFmtId="14" fontId="7" fillId="0" borderId="7" xfId="0" applyNumberFormat="1" applyFont="1" applyBorder="1" applyAlignment="1" applyProtection="1">
      <alignment horizontal="left"/>
      <protection locked="0"/>
    </xf>
    <xf numFmtId="0" fontId="7" fillId="0" borderId="2" xfId="0" applyFont="1" applyBorder="1" applyAlignment="1" applyProtection="1">
      <alignment horizontal="left" vertical="center"/>
      <protection locked="0"/>
    </xf>
    <xf numFmtId="0" fontId="6" fillId="0" borderId="1" xfId="0" applyFont="1" applyBorder="1" applyAlignment="1">
      <alignment horizontal="center" vertical="center"/>
    </xf>
    <xf numFmtId="0" fontId="6" fillId="0" borderId="1" xfId="0" applyFont="1" applyBorder="1" applyAlignment="1">
      <alignment horizontal="justify" vertical="center" wrapText="1"/>
    </xf>
    <xf numFmtId="0" fontId="7" fillId="0" borderId="1" xfId="0" applyFont="1" applyBorder="1" applyAlignment="1" applyProtection="1">
      <alignment horizontal="center" vertical="center" wrapText="1"/>
      <protection locked="0"/>
    </xf>
    <xf numFmtId="0" fontId="7" fillId="0" borderId="2" xfId="0" applyFont="1" applyBorder="1" applyAlignment="1" applyProtection="1">
      <alignment horizontal="left" vertical="center" wrapText="1"/>
      <protection locked="0"/>
    </xf>
    <xf numFmtId="0" fontId="6" fillId="0" borderId="1" xfId="0" applyFont="1" applyBorder="1" applyAlignment="1">
      <alignment horizontal="center" vertical="center" wrapText="1"/>
    </xf>
    <xf numFmtId="0" fontId="6" fillId="0" borderId="5" xfId="0" applyFont="1" applyBorder="1"/>
    <xf numFmtId="0" fontId="6" fillId="0" borderId="6" xfId="0" applyFont="1" applyBorder="1"/>
    <xf numFmtId="0" fontId="6" fillId="0" borderId="17" xfId="0" applyFont="1" applyBorder="1"/>
    <xf numFmtId="0" fontId="9" fillId="0" borderId="11" xfId="0" applyFont="1" applyBorder="1" applyAlignment="1">
      <alignment horizontal="left" vertical="center"/>
    </xf>
    <xf numFmtId="0" fontId="7" fillId="0" borderId="0" xfId="0" applyFont="1" applyAlignment="1">
      <alignment horizontal="left" vertical="center"/>
    </xf>
    <xf numFmtId="0" fontId="6" fillId="0" borderId="10" xfId="0" applyFont="1" applyBorder="1"/>
    <xf numFmtId="0" fontId="5" fillId="0" borderId="7" xfId="0" applyFont="1" applyBorder="1" applyAlignment="1">
      <alignment vertical="center" wrapText="1"/>
    </xf>
    <xf numFmtId="0" fontId="9" fillId="0" borderId="12" xfId="0" applyFont="1" applyBorder="1" applyAlignment="1">
      <alignment horizontal="left" vertical="center"/>
    </xf>
    <xf numFmtId="0" fontId="5" fillId="0" borderId="7" xfId="0" applyFont="1" applyBorder="1" applyAlignment="1">
      <alignment horizontal="left"/>
    </xf>
    <xf numFmtId="0" fontId="7" fillId="3" borderId="1" xfId="0" applyFont="1" applyFill="1" applyBorder="1" applyAlignment="1" applyProtection="1">
      <alignment horizontal="center" vertical="center" wrapText="1"/>
      <protection locked="0"/>
    </xf>
    <xf numFmtId="0" fontId="3" fillId="0" borderId="0" xfId="0" applyFont="1" applyAlignment="1">
      <alignment horizontal="center" vertical="center"/>
    </xf>
    <xf numFmtId="0" fontId="5" fillId="0" borderId="0" xfId="0" applyFont="1" applyAlignment="1">
      <alignment horizontal="center" vertical="center"/>
    </xf>
    <xf numFmtId="0" fontId="6" fillId="0" borderId="9" xfId="0" applyFont="1" applyBorder="1" applyAlignment="1">
      <alignment horizontal="center" vertical="center"/>
    </xf>
    <xf numFmtId="14" fontId="5" fillId="0" borderId="0" xfId="0" applyNumberFormat="1" applyFont="1" applyAlignment="1">
      <alignment horizontal="center" vertical="center"/>
    </xf>
    <xf numFmtId="0" fontId="6" fillId="0" borderId="0" xfId="0" applyFont="1" applyAlignment="1">
      <alignment horizontal="center" vertical="center"/>
    </xf>
    <xf numFmtId="0" fontId="5" fillId="0" borderId="9" xfId="0" applyFont="1" applyBorder="1" applyAlignment="1">
      <alignment horizontal="left" vertical="center"/>
    </xf>
    <xf numFmtId="0" fontId="5" fillId="0" borderId="10" xfId="0" applyFont="1" applyBorder="1" applyAlignment="1">
      <alignment horizontal="left" vertical="center"/>
    </xf>
    <xf numFmtId="0" fontId="6" fillId="0" borderId="7" xfId="0" applyFont="1" applyBorder="1" applyAlignment="1">
      <alignment horizontal="center" vertical="center"/>
    </xf>
    <xf numFmtId="0" fontId="9" fillId="0" borderId="1" xfId="0" applyFont="1" applyBorder="1" applyAlignment="1">
      <alignment horizontal="left" vertical="center"/>
    </xf>
    <xf numFmtId="0" fontId="6" fillId="0" borderId="2" xfId="0" applyFont="1" applyBorder="1" applyAlignment="1">
      <alignment horizontal="center" vertical="center" wrapText="1"/>
    </xf>
    <xf numFmtId="0" fontId="6" fillId="0" borderId="2" xfId="0" applyFont="1" applyBorder="1" applyAlignment="1">
      <alignment horizontal="center" vertical="center"/>
    </xf>
    <xf numFmtId="0" fontId="6" fillId="0" borderId="16" xfId="0" applyFont="1" applyBorder="1"/>
    <xf numFmtId="0" fontId="6" fillId="0" borderId="24" xfId="0" applyFont="1" applyBorder="1"/>
    <xf numFmtId="0" fontId="5" fillId="3" borderId="1" xfId="0" applyFont="1" applyFill="1" applyBorder="1" applyAlignment="1">
      <alignment horizontal="center" vertical="center"/>
    </xf>
    <xf numFmtId="0" fontId="6" fillId="0" borderId="15" xfId="0" applyFont="1" applyBorder="1" applyAlignment="1">
      <alignment horizontal="center" vertical="center"/>
    </xf>
    <xf numFmtId="0" fontId="7" fillId="0" borderId="2" xfId="0" quotePrefix="1" applyFont="1" applyBorder="1" applyAlignment="1">
      <alignment horizontal="left" vertical="center" wrapText="1"/>
    </xf>
    <xf numFmtId="0" fontId="6" fillId="0" borderId="1" xfId="0" quotePrefix="1" applyFont="1" applyBorder="1" applyAlignment="1">
      <alignment horizontal="justify" vertical="center"/>
    </xf>
    <xf numFmtId="0" fontId="6" fillId="0" borderId="0" xfId="0" applyFont="1" applyAlignment="1">
      <alignment horizontal="justify" vertical="center"/>
    </xf>
    <xf numFmtId="0" fontId="6" fillId="0" borderId="1" xfId="0" quotePrefix="1" applyFont="1" applyBorder="1" applyAlignment="1">
      <alignment vertical="center" wrapText="1"/>
    </xf>
    <xf numFmtId="0" fontId="7" fillId="0" borderId="1" xfId="0" applyFont="1" applyBorder="1" applyAlignment="1">
      <alignment horizontal="center" vertical="center"/>
    </xf>
    <xf numFmtId="0" fontId="7" fillId="0" borderId="0" xfId="0" applyFont="1"/>
    <xf numFmtId="0" fontId="6" fillId="0" borderId="1" xfId="0" applyFont="1" applyBorder="1" applyAlignment="1">
      <alignment vertical="center" wrapText="1"/>
    </xf>
    <xf numFmtId="0" fontId="6" fillId="0" borderId="1" xfId="0" applyFont="1" applyBorder="1" applyAlignment="1">
      <alignment horizontal="justify" vertical="center"/>
    </xf>
    <xf numFmtId="0" fontId="6" fillId="0" borderId="1" xfId="0" applyFont="1" applyBorder="1" applyAlignment="1">
      <alignment horizontal="left" vertical="center" wrapText="1"/>
    </xf>
    <xf numFmtId="0" fontId="6" fillId="0" borderId="8" xfId="0" applyFont="1" applyBorder="1" applyAlignment="1">
      <alignment horizontal="center" vertical="center"/>
    </xf>
    <xf numFmtId="0" fontId="11" fillId="0" borderId="0" xfId="1" applyFont="1" applyAlignment="1">
      <alignment horizontal="left" vertical="top"/>
    </xf>
    <xf numFmtId="0" fontId="5" fillId="3" borderId="1" xfId="0" applyFont="1" applyFill="1" applyBorder="1" applyAlignment="1">
      <alignment horizontal="center" vertical="center" wrapText="1"/>
    </xf>
    <xf numFmtId="0" fontId="6" fillId="0" borderId="0" xfId="0" applyFont="1" applyAlignment="1">
      <alignment wrapText="1"/>
    </xf>
    <xf numFmtId="0" fontId="7" fillId="0" borderId="1" xfId="0" quotePrefix="1" applyFont="1" applyBorder="1" applyAlignment="1">
      <alignment vertical="center" wrapText="1"/>
    </xf>
    <xf numFmtId="0" fontId="7" fillId="0" borderId="1" xfId="0" applyFont="1" applyBorder="1" applyAlignment="1">
      <alignment vertical="center" wrapText="1"/>
    </xf>
    <xf numFmtId="0" fontId="5" fillId="0" borderId="15" xfId="0" applyFont="1" applyBorder="1" applyAlignment="1">
      <alignment horizontal="center" vertical="center"/>
    </xf>
    <xf numFmtId="0" fontId="5" fillId="0" borderId="1" xfId="0" applyFont="1" applyBorder="1" applyAlignment="1">
      <alignment horizontal="center" vertical="center"/>
    </xf>
    <xf numFmtId="0" fontId="6" fillId="0" borderId="0" xfId="0" applyFont="1" applyAlignment="1">
      <alignment vertical="center"/>
    </xf>
    <xf numFmtId="0" fontId="6" fillId="2" borderId="1" xfId="0" applyFont="1" applyFill="1" applyBorder="1" applyAlignment="1">
      <alignment vertical="center" wrapText="1"/>
    </xf>
    <xf numFmtId="0" fontId="6" fillId="2" borderId="1" xfId="0" quotePrefix="1" applyFont="1" applyFill="1" applyBorder="1" applyAlignment="1">
      <alignment vertical="center" wrapText="1"/>
    </xf>
    <xf numFmtId="0" fontId="7" fillId="0" borderId="1" xfId="0" quotePrefix="1" applyFont="1" applyBorder="1" applyAlignment="1">
      <alignment horizontal="justify" vertical="center" wrapText="1"/>
    </xf>
    <xf numFmtId="0" fontId="6" fillId="2" borderId="1" xfId="0" applyFont="1" applyFill="1" applyBorder="1" applyAlignment="1">
      <alignment horizontal="justify" vertical="center" wrapText="1"/>
    </xf>
    <xf numFmtId="0" fontId="7" fillId="2" borderId="1" xfId="0" quotePrefix="1" applyFont="1" applyFill="1" applyBorder="1" applyAlignment="1">
      <alignment horizontal="justify" vertical="center" wrapText="1"/>
    </xf>
    <xf numFmtId="0" fontId="7" fillId="0" borderId="1" xfId="0" applyFont="1" applyBorder="1" applyAlignment="1" applyProtection="1">
      <alignment horizontal="left" vertical="center" wrapText="1"/>
      <protection locked="0"/>
    </xf>
    <xf numFmtId="0" fontId="7" fillId="2" borderId="1" xfId="0" applyFont="1" applyFill="1" applyBorder="1" applyAlignment="1">
      <alignment horizontal="justify" vertical="center" wrapText="1"/>
    </xf>
    <xf numFmtId="0" fontId="6" fillId="0" borderId="1" xfId="0" quotePrefix="1" applyFont="1" applyBorder="1" applyAlignment="1">
      <alignment horizontal="left" vertical="center" wrapText="1"/>
    </xf>
    <xf numFmtId="0" fontId="6" fillId="0" borderId="1" xfId="0" applyFont="1" applyBorder="1" applyAlignment="1">
      <alignment horizontal="justify" vertical="center" wrapText="1" readingOrder="1"/>
    </xf>
    <xf numFmtId="0" fontId="6" fillId="3" borderId="1" xfId="0" applyFont="1" applyFill="1" applyBorder="1" applyAlignment="1">
      <alignment horizontal="center" vertical="center"/>
    </xf>
    <xf numFmtId="0" fontId="4" fillId="3" borderId="1" xfId="0" quotePrefix="1" applyFont="1" applyFill="1" applyBorder="1" applyAlignment="1">
      <alignment horizontal="justify" vertical="center" wrapText="1"/>
    </xf>
    <xf numFmtId="0" fontId="7" fillId="3" borderId="2" xfId="0" applyFont="1" applyFill="1" applyBorder="1" applyAlignment="1" applyProtection="1">
      <alignment horizontal="left" vertical="center" wrapText="1"/>
      <protection locked="0"/>
    </xf>
    <xf numFmtId="0" fontId="9" fillId="3" borderId="1" xfId="0" applyFont="1" applyFill="1" applyBorder="1" applyAlignment="1">
      <alignment horizontal="left"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4" fillId="3" borderId="1" xfId="0" applyFont="1" applyFill="1" applyBorder="1" applyAlignment="1">
      <alignment horizontal="justify" vertical="center" wrapText="1"/>
    </xf>
    <xf numFmtId="0" fontId="7" fillId="3" borderId="1" xfId="0" applyFont="1" applyFill="1" applyBorder="1" applyAlignment="1" applyProtection="1">
      <alignment horizontal="left" vertical="center" wrapText="1"/>
      <protection locked="0"/>
    </xf>
    <xf numFmtId="0" fontId="7" fillId="2" borderId="13" xfId="0" applyFont="1" applyFill="1" applyBorder="1" applyAlignment="1">
      <alignment horizontal="justify" vertical="center" wrapText="1"/>
    </xf>
    <xf numFmtId="0" fontId="11" fillId="2" borderId="1" xfId="0" applyFont="1" applyFill="1" applyBorder="1" applyAlignment="1">
      <alignment horizontal="center" vertical="center"/>
    </xf>
    <xf numFmtId="0" fontId="11" fillId="0" borderId="1" xfId="0" applyFont="1" applyBorder="1" applyAlignment="1">
      <alignment horizontal="center" vertical="center"/>
    </xf>
    <xf numFmtId="0" fontId="7" fillId="0" borderId="8" xfId="0" quotePrefix="1" applyFont="1" applyBorder="1" applyAlignment="1">
      <alignment vertical="center" wrapText="1"/>
    </xf>
    <xf numFmtId="0" fontId="11" fillId="0" borderId="1" xfId="0" applyFont="1" applyBorder="1" applyAlignment="1">
      <alignment vertical="center" wrapText="1"/>
    </xf>
    <xf numFmtId="0" fontId="11" fillId="0" borderId="1" xfId="0" quotePrefix="1" applyFont="1" applyBorder="1" applyAlignment="1">
      <alignment horizontal="center" vertical="center"/>
    </xf>
    <xf numFmtId="0" fontId="7" fillId="0" borderId="2" xfId="0" applyFont="1" applyBorder="1" applyAlignment="1">
      <alignment vertical="center" wrapText="1"/>
    </xf>
    <xf numFmtId="0" fontId="17" fillId="0" borderId="0" xfId="0" applyFont="1"/>
    <xf numFmtId="0" fontId="18" fillId="0" borderId="0" xfId="0" applyFont="1"/>
    <xf numFmtId="0" fontId="7" fillId="0" borderId="1" xfId="0" quotePrefix="1" applyFont="1" applyBorder="1" applyAlignment="1">
      <alignment horizontal="left" vertical="center" wrapText="1"/>
    </xf>
    <xf numFmtId="0" fontId="7" fillId="0" borderId="1" xfId="0" applyFont="1" applyBorder="1" applyAlignment="1">
      <alignment horizontal="justify" vertical="center" wrapText="1"/>
    </xf>
    <xf numFmtId="0" fontId="10" fillId="0" borderId="1" xfId="0" applyFont="1" applyBorder="1" applyAlignment="1">
      <alignment horizontal="left" vertical="center" wrapText="1"/>
    </xf>
    <xf numFmtId="0" fontId="7" fillId="0" borderId="0" xfId="0" applyFont="1" applyAlignment="1" applyProtection="1">
      <alignment horizontal="left"/>
      <protection locked="0"/>
    </xf>
    <xf numFmtId="0" fontId="5" fillId="0" borderId="0" xfId="0" applyFont="1" applyAlignment="1">
      <alignment vertical="center" wrapText="1"/>
    </xf>
    <xf numFmtId="0" fontId="7" fillId="0" borderId="0" xfId="0" applyFont="1" applyProtection="1">
      <protection locked="0"/>
    </xf>
    <xf numFmtId="0" fontId="5" fillId="0" borderId="0" xfId="0" applyFont="1" applyAlignment="1">
      <alignment horizontal="left" vertical="center"/>
    </xf>
    <xf numFmtId="0" fontId="5" fillId="3" borderId="1" xfId="0" applyFont="1" applyFill="1" applyBorder="1" applyAlignment="1">
      <alignment horizontal="center"/>
    </xf>
    <xf numFmtId="0" fontId="7" fillId="0" borderId="1" xfId="0" applyFont="1" applyBorder="1" applyAlignment="1" applyProtection="1">
      <alignment horizontal="left" vertical="center"/>
      <protection locked="0"/>
    </xf>
    <xf numFmtId="0" fontId="4" fillId="3" borderId="1" xfId="1" applyFont="1" applyFill="1" applyBorder="1" applyAlignment="1">
      <alignment horizontal="center" vertical="center" wrapText="1"/>
    </xf>
    <xf numFmtId="0" fontId="6" fillId="0" borderId="1" xfId="0" applyFont="1" applyBorder="1"/>
    <xf numFmtId="0" fontId="10" fillId="3" borderId="1" xfId="0" applyFont="1" applyFill="1" applyBorder="1" applyAlignment="1">
      <alignment horizontal="left" vertical="center"/>
    </xf>
    <xf numFmtId="1" fontId="3" fillId="3" borderId="1" xfId="1" applyNumberFormat="1" applyFont="1" applyFill="1" applyBorder="1" applyAlignment="1">
      <alignment horizontal="center" vertical="center" shrinkToFit="1"/>
    </xf>
    <xf numFmtId="0" fontId="4" fillId="3" borderId="1" xfId="1" applyFont="1" applyFill="1" applyBorder="1" applyAlignment="1">
      <alignment horizontal="left" vertical="top" wrapText="1"/>
    </xf>
    <xf numFmtId="0" fontId="3" fillId="3" borderId="1" xfId="1" applyFont="1" applyFill="1" applyBorder="1" applyAlignment="1">
      <alignment horizontal="left" wrapText="1"/>
    </xf>
    <xf numFmtId="0" fontId="7" fillId="0" borderId="1" xfId="1" applyFont="1" applyBorder="1" applyAlignment="1">
      <alignment horizontal="center" vertical="center" wrapText="1"/>
    </xf>
    <xf numFmtId="0" fontId="11" fillId="0" borderId="1" xfId="1" applyFont="1" applyBorder="1" applyAlignment="1">
      <alignment horizontal="center" vertical="center" wrapText="1"/>
    </xf>
    <xf numFmtId="0" fontId="11" fillId="0" borderId="1" xfId="1" applyFont="1" applyBorder="1" applyAlignment="1">
      <alignment horizontal="left" vertical="top" wrapText="1"/>
    </xf>
    <xf numFmtId="0" fontId="11" fillId="0" borderId="1" xfId="1" applyFont="1" applyBorder="1" applyAlignment="1">
      <alignment horizontal="left" vertical="center" wrapText="1"/>
    </xf>
    <xf numFmtId="0" fontId="7" fillId="0" borderId="1" xfId="1" applyFont="1" applyBorder="1" applyAlignment="1">
      <alignment horizontal="left" vertical="top" wrapText="1"/>
    </xf>
    <xf numFmtId="0" fontId="11" fillId="0" borderId="1" xfId="1" applyFont="1" applyBorder="1" applyAlignment="1">
      <alignment horizontal="left" wrapText="1"/>
    </xf>
    <xf numFmtId="0" fontId="3" fillId="3" borderId="1" xfId="1" applyFont="1" applyFill="1" applyBorder="1" applyAlignment="1">
      <alignment horizontal="center" vertical="center" wrapText="1"/>
    </xf>
    <xf numFmtId="0" fontId="11" fillId="3" borderId="1" xfId="1" applyFont="1" applyFill="1" applyBorder="1" applyAlignment="1">
      <alignment horizontal="left" vertical="top" wrapText="1"/>
    </xf>
    <xf numFmtId="0" fontId="7" fillId="3" borderId="1" xfId="1" applyFont="1" applyFill="1" applyBorder="1" applyAlignment="1">
      <alignment horizontal="center" vertical="center" wrapText="1"/>
    </xf>
    <xf numFmtId="0" fontId="12" fillId="3" borderId="1" xfId="1" applyFont="1" applyFill="1" applyBorder="1" applyAlignment="1">
      <alignment horizontal="center" vertical="center" wrapText="1"/>
    </xf>
    <xf numFmtId="0" fontId="11" fillId="3" borderId="1" xfId="1" applyFont="1" applyFill="1" applyBorder="1" applyAlignment="1">
      <alignment horizontal="left" vertical="center" wrapText="1"/>
    </xf>
    <xf numFmtId="1" fontId="13" fillId="0" borderId="1" xfId="1" applyNumberFormat="1" applyFont="1" applyBorder="1" applyAlignment="1">
      <alignment horizontal="center" vertical="center" shrinkToFit="1"/>
    </xf>
    <xf numFmtId="0" fontId="14" fillId="0" borderId="1" xfId="1" applyFont="1" applyBorder="1" applyAlignment="1">
      <alignment horizontal="left" vertical="center" wrapText="1"/>
    </xf>
    <xf numFmtId="0" fontId="14" fillId="0" borderId="1" xfId="1" applyFont="1" applyBorder="1" applyAlignment="1">
      <alignment horizontal="left" vertical="top" wrapText="1"/>
    </xf>
    <xf numFmtId="0" fontId="11" fillId="3" borderId="1" xfId="1" applyFont="1" applyFill="1" applyBorder="1" applyAlignment="1">
      <alignment horizontal="center" vertical="center" wrapText="1"/>
    </xf>
    <xf numFmtId="49" fontId="7" fillId="0" borderId="1" xfId="1" applyNumberFormat="1" applyFont="1" applyBorder="1" applyAlignment="1">
      <alignment horizontal="left" vertical="top" wrapText="1"/>
    </xf>
    <xf numFmtId="0" fontId="10" fillId="3" borderId="1" xfId="0" applyFont="1" applyFill="1" applyBorder="1" applyAlignment="1">
      <alignment horizontal="left" vertical="center" wrapText="1"/>
    </xf>
    <xf numFmtId="0" fontId="9" fillId="3" borderId="1" xfId="0" applyFont="1" applyFill="1" applyBorder="1" applyAlignment="1">
      <alignment horizontal="left" vertical="center" wrapText="1"/>
    </xf>
    <xf numFmtId="0" fontId="9"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4" fillId="3" borderId="25" xfId="1" applyFont="1" applyFill="1" applyBorder="1" applyAlignment="1">
      <alignment horizontal="center" vertical="center" wrapText="1"/>
    </xf>
    <xf numFmtId="0" fontId="4" fillId="3" borderId="28" xfId="1" applyFont="1" applyFill="1" applyBorder="1" applyAlignment="1">
      <alignment horizontal="right" vertical="top" wrapText="1" indent="2"/>
    </xf>
    <xf numFmtId="0" fontId="5" fillId="3" borderId="5" xfId="0" applyFont="1" applyFill="1" applyBorder="1" applyAlignment="1">
      <alignment horizontal="center"/>
    </xf>
    <xf numFmtId="0" fontId="16" fillId="0" borderId="1" xfId="0" applyFont="1" applyBorder="1" applyAlignment="1">
      <alignment horizontal="left" vertical="center"/>
    </xf>
    <xf numFmtId="0" fontId="7" fillId="0" borderId="1" xfId="0" applyFont="1" applyBorder="1" applyAlignment="1">
      <alignment horizontal="center" vertical="center" wrapText="1"/>
    </xf>
    <xf numFmtId="0" fontId="9" fillId="3" borderId="1" xfId="0" applyFont="1" applyFill="1" applyBorder="1" applyAlignment="1" applyProtection="1">
      <alignment horizontal="left" vertical="center" wrapText="1"/>
      <protection locked="0"/>
    </xf>
    <xf numFmtId="0" fontId="7" fillId="3" borderId="1" xfId="0" applyFont="1" applyFill="1" applyBorder="1" applyAlignment="1">
      <alignment vertical="center" wrapText="1"/>
    </xf>
    <xf numFmtId="0" fontId="4" fillId="3" borderId="1" xfId="0" applyFont="1" applyFill="1" applyBorder="1" applyAlignment="1">
      <alignment horizontal="center" vertical="center" wrapText="1"/>
    </xf>
    <xf numFmtId="0" fontId="17" fillId="3" borderId="1" xfId="0" applyFont="1" applyFill="1" applyBorder="1" applyAlignment="1" applyProtection="1">
      <alignment vertical="center" wrapText="1"/>
      <protection locked="0"/>
    </xf>
    <xf numFmtId="0" fontId="9" fillId="3" borderId="1" xfId="0" applyFont="1" applyFill="1" applyBorder="1" applyAlignment="1">
      <alignment vertical="center" wrapText="1"/>
    </xf>
    <xf numFmtId="0" fontId="9" fillId="3" borderId="1" xfId="0" applyFont="1" applyFill="1" applyBorder="1" applyAlignment="1" applyProtection="1">
      <alignment vertical="center" wrapText="1"/>
      <protection locked="0"/>
    </xf>
    <xf numFmtId="0" fontId="4" fillId="3" borderId="1" xfId="0" applyFont="1" applyFill="1" applyBorder="1" applyAlignment="1">
      <alignment vertical="center" wrapText="1"/>
    </xf>
    <xf numFmtId="0" fontId="9" fillId="3" borderId="1" xfId="0" applyFont="1" applyFill="1" applyBorder="1" applyAlignment="1">
      <alignment horizontal="center" vertical="center"/>
    </xf>
    <xf numFmtId="0" fontId="16" fillId="3" borderId="1" xfId="0" applyFont="1" applyFill="1" applyBorder="1" applyAlignment="1" applyProtection="1">
      <alignment horizontal="left" vertical="center" wrapText="1"/>
      <protection locked="0"/>
    </xf>
    <xf numFmtId="0" fontId="16" fillId="3" borderId="1" xfId="0" applyFont="1" applyFill="1" applyBorder="1" applyAlignment="1">
      <alignment horizontal="left" vertical="center"/>
    </xf>
    <xf numFmtId="0" fontId="16" fillId="3" borderId="1" xfId="0" applyFont="1" applyFill="1" applyBorder="1" applyAlignment="1">
      <alignment vertical="center" wrapText="1"/>
    </xf>
    <xf numFmtId="0" fontId="16" fillId="3" borderId="1" xfId="0" applyFont="1" applyFill="1" applyBorder="1" applyAlignment="1" applyProtection="1">
      <alignment vertical="center" wrapText="1"/>
      <protection locked="0"/>
    </xf>
    <xf numFmtId="0" fontId="5" fillId="3" borderId="1" xfId="0" applyFont="1" applyFill="1" applyBorder="1" applyAlignment="1">
      <alignment vertical="center" wrapText="1"/>
    </xf>
    <xf numFmtId="0" fontId="6" fillId="3" borderId="1" xfId="0" applyFont="1" applyFill="1" applyBorder="1" applyAlignment="1">
      <alignment vertical="center" wrapText="1"/>
    </xf>
    <xf numFmtId="0" fontId="5" fillId="3" borderId="15" xfId="0" applyFont="1" applyFill="1" applyBorder="1" applyAlignment="1">
      <alignment horizontal="center" vertical="center"/>
    </xf>
    <xf numFmtId="0" fontId="3" fillId="3" borderId="1" xfId="0" applyFont="1" applyFill="1" applyBorder="1" applyAlignment="1">
      <alignment horizontal="center" vertical="center"/>
    </xf>
    <xf numFmtId="0" fontId="8" fillId="3" borderId="1" xfId="0" applyFont="1" applyFill="1" applyBorder="1" applyAlignment="1">
      <alignment horizontal="left" vertical="center"/>
    </xf>
    <xf numFmtId="0" fontId="4" fillId="3" borderId="1" xfId="0" applyFont="1" applyFill="1" applyBorder="1" applyAlignment="1">
      <alignment horizontal="center" vertical="center"/>
    </xf>
    <xf numFmtId="0" fontId="6" fillId="3" borderId="15" xfId="0" applyFont="1" applyFill="1" applyBorder="1" applyAlignment="1">
      <alignment horizontal="center" vertical="center"/>
    </xf>
    <xf numFmtId="2" fontId="5" fillId="3"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xf>
    <xf numFmtId="0" fontId="6" fillId="3" borderId="1" xfId="0" applyFont="1" applyFill="1" applyBorder="1" applyAlignment="1">
      <alignment horizontal="justify" vertical="center" wrapText="1"/>
    </xf>
    <xf numFmtId="0" fontId="7" fillId="3" borderId="1" xfId="0" applyFont="1" applyFill="1" applyBorder="1" applyAlignment="1">
      <alignment horizontal="justify" vertical="center" wrapText="1"/>
    </xf>
    <xf numFmtId="0" fontId="6"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vertical="center"/>
    </xf>
    <xf numFmtId="0" fontId="6" fillId="0" borderId="1" xfId="0" applyFont="1" applyBorder="1" applyAlignment="1">
      <alignment horizontal="center"/>
    </xf>
    <xf numFmtId="165" fontId="6" fillId="0" borderId="1" xfId="0" applyNumberFormat="1" applyFont="1" applyBorder="1" applyAlignment="1">
      <alignment horizontal="center"/>
    </xf>
    <xf numFmtId="0" fontId="5" fillId="0" borderId="1" xfId="0" applyFont="1" applyBorder="1" applyAlignment="1">
      <alignment horizontal="center"/>
    </xf>
    <xf numFmtId="0" fontId="19" fillId="5" borderId="8" xfId="0" applyFont="1" applyFill="1" applyBorder="1" applyAlignment="1">
      <alignment horizontal="center" vertical="center"/>
    </xf>
    <xf numFmtId="0" fontId="3" fillId="5" borderId="0" xfId="0" applyFont="1" applyFill="1" applyAlignment="1">
      <alignment vertical="center"/>
    </xf>
    <xf numFmtId="0" fontId="6" fillId="5" borderId="0" xfId="0" applyFont="1" applyFill="1"/>
    <xf numFmtId="0" fontId="19" fillId="5" borderId="14" xfId="0" applyFont="1" applyFill="1" applyBorder="1" applyAlignment="1">
      <alignment horizontal="center" vertical="center"/>
    </xf>
    <xf numFmtId="164" fontId="20" fillId="5" borderId="13" xfId="0" applyNumberFormat="1" applyFont="1" applyFill="1" applyBorder="1" applyAlignment="1">
      <alignment horizontal="center" vertical="center"/>
    </xf>
    <xf numFmtId="0" fontId="4" fillId="5" borderId="0" xfId="0" applyFont="1" applyFill="1" applyAlignment="1">
      <alignment vertical="center"/>
    </xf>
    <xf numFmtId="0" fontId="5" fillId="5" borderId="0" xfId="0" applyFont="1" applyFill="1"/>
    <xf numFmtId="0" fontId="6" fillId="5" borderId="9" xfId="0" applyFont="1" applyFill="1" applyBorder="1"/>
    <xf numFmtId="14" fontId="5" fillId="5" borderId="0" xfId="0" applyNumberFormat="1" applyFont="1" applyFill="1"/>
    <xf numFmtId="0" fontId="6" fillId="5" borderId="11" xfId="0" applyFont="1" applyFill="1" applyBorder="1"/>
    <xf numFmtId="0" fontId="19" fillId="5" borderId="9" xfId="0" applyFont="1" applyFill="1" applyBorder="1" applyAlignment="1">
      <alignment horizontal="left" vertical="center"/>
    </xf>
    <xf numFmtId="14" fontId="19" fillId="5" borderId="0" xfId="0" applyNumberFormat="1" applyFont="1" applyFill="1" applyAlignment="1">
      <alignment horizontal="center" vertical="center"/>
    </xf>
    <xf numFmtId="0" fontId="20" fillId="5" borderId="0" xfId="0" applyFont="1" applyFill="1" applyAlignment="1" applyProtection="1">
      <alignment horizontal="left"/>
      <protection locked="0"/>
    </xf>
    <xf numFmtId="0" fontId="19" fillId="5" borderId="0" xfId="0" applyFont="1" applyFill="1" applyAlignment="1">
      <alignment vertical="center" wrapText="1"/>
    </xf>
    <xf numFmtId="0" fontId="20" fillId="5" borderId="0" xfId="0" applyFont="1" applyFill="1"/>
    <xf numFmtId="0" fontId="19" fillId="5" borderId="0" xfId="0" applyFont="1" applyFill="1"/>
    <xf numFmtId="0" fontId="6" fillId="5" borderId="0" xfId="0" applyFont="1" applyFill="1" applyAlignment="1">
      <alignment horizontal="center"/>
    </xf>
    <xf numFmtId="165" fontId="6" fillId="5" borderId="0" xfId="0" applyNumberFormat="1" applyFont="1" applyFill="1" applyAlignment="1">
      <alignment horizontal="center"/>
    </xf>
    <xf numFmtId="0" fontId="20" fillId="5" borderId="0" xfId="0" applyFont="1" applyFill="1" applyProtection="1">
      <protection locked="0"/>
    </xf>
    <xf numFmtId="0" fontId="19" fillId="5" borderId="0" xfId="0" applyFont="1" applyFill="1" applyAlignment="1">
      <alignment horizontal="left" vertical="center"/>
    </xf>
    <xf numFmtId="0" fontId="6" fillId="5" borderId="9" xfId="0" applyFont="1" applyFill="1" applyBorder="1" applyAlignment="1">
      <alignment horizontal="center" vertical="center"/>
    </xf>
    <xf numFmtId="14" fontId="5" fillId="5" borderId="0" xfId="0" applyNumberFormat="1" applyFont="1" applyFill="1" applyAlignment="1">
      <alignment horizontal="center" vertical="center"/>
    </xf>
    <xf numFmtId="0" fontId="19" fillId="5" borderId="10" xfId="0" applyFont="1" applyFill="1" applyBorder="1" applyAlignment="1">
      <alignment horizontal="left" vertical="center"/>
    </xf>
    <xf numFmtId="0" fontId="20" fillId="5" borderId="7" xfId="0" applyFont="1" applyFill="1" applyBorder="1" applyAlignment="1">
      <alignment horizontal="center" vertical="center"/>
    </xf>
    <xf numFmtId="14" fontId="20" fillId="5" borderId="7" xfId="0" applyNumberFormat="1" applyFont="1" applyFill="1" applyBorder="1" applyAlignment="1" applyProtection="1">
      <alignment horizontal="left"/>
      <protection locked="0"/>
    </xf>
    <xf numFmtId="0" fontId="19" fillId="5" borderId="7" xfId="0" applyFont="1" applyFill="1" applyBorder="1" applyAlignment="1">
      <alignment horizontal="left"/>
    </xf>
    <xf numFmtId="0" fontId="7" fillId="5" borderId="7" xfId="0" applyFont="1" applyFill="1" applyBorder="1" applyProtection="1">
      <protection locked="0"/>
    </xf>
    <xf numFmtId="0" fontId="6" fillId="5" borderId="7" xfId="0" applyFont="1" applyFill="1" applyBorder="1"/>
    <xf numFmtId="0" fontId="5" fillId="5" borderId="0" xfId="0" applyFont="1" applyFill="1" applyAlignment="1">
      <alignment horizontal="center"/>
    </xf>
    <xf numFmtId="0" fontId="7" fillId="5" borderId="0" xfId="0" applyFont="1" applyFill="1" applyAlignment="1" applyProtection="1">
      <alignment horizontal="left" vertical="center"/>
      <protection locked="0"/>
    </xf>
    <xf numFmtId="0" fontId="9" fillId="5" borderId="0" xfId="0" applyFont="1" applyFill="1" applyAlignment="1">
      <alignment horizontal="left" vertical="center"/>
    </xf>
    <xf numFmtId="0" fontId="6" fillId="5" borderId="0" xfId="0" applyFont="1" applyFill="1" applyAlignment="1">
      <alignment horizontal="center" vertical="center" wrapText="1"/>
    </xf>
    <xf numFmtId="0" fontId="7" fillId="5" borderId="0" xfId="0" applyFont="1" applyFill="1" applyAlignment="1" applyProtection="1">
      <alignment horizontal="center" vertical="center" wrapText="1"/>
      <protection locked="0"/>
    </xf>
    <xf numFmtId="0" fontId="6" fillId="5" borderId="0" xfId="0" applyFont="1" applyFill="1" applyAlignment="1">
      <alignment horizontal="center" vertical="center"/>
    </xf>
    <xf numFmtId="0" fontId="4" fillId="5" borderId="0" xfId="1" applyFont="1" applyFill="1" applyAlignment="1">
      <alignment horizontal="center" vertical="center" wrapText="1"/>
    </xf>
    <xf numFmtId="0" fontId="4" fillId="5" borderId="0" xfId="1" applyFont="1" applyFill="1" applyAlignment="1">
      <alignment horizontal="right" vertical="top" wrapText="1" indent="2"/>
    </xf>
    <xf numFmtId="0" fontId="6" fillId="5" borderId="0" xfId="0" applyFont="1" applyFill="1" applyAlignment="1">
      <alignment horizontal="justify" vertical="center" wrapText="1"/>
    </xf>
    <xf numFmtId="0" fontId="7" fillId="5" borderId="0" xfId="0" applyFont="1" applyFill="1" applyAlignment="1" applyProtection="1">
      <alignment horizontal="left" vertical="center" wrapText="1"/>
      <protection locked="0"/>
    </xf>
    <xf numFmtId="0" fontId="7" fillId="5" borderId="0" xfId="0" applyFont="1" applyFill="1" applyAlignment="1">
      <alignment horizontal="left" vertical="center"/>
    </xf>
    <xf numFmtId="0" fontId="5" fillId="5" borderId="0" xfId="0" applyFont="1" applyFill="1" applyAlignment="1">
      <alignment vertical="center" wrapText="1"/>
    </xf>
    <xf numFmtId="0" fontId="6" fillId="5" borderId="1" xfId="0" applyFont="1" applyFill="1" applyBorder="1" applyAlignment="1">
      <alignment horizontal="center"/>
    </xf>
    <xf numFmtId="0" fontId="7" fillId="5" borderId="1" xfId="0" applyFont="1" applyFill="1" applyBorder="1" applyAlignment="1">
      <alignment horizontal="center" vertical="center"/>
    </xf>
    <xf numFmtId="165" fontId="6" fillId="5" borderId="1" xfId="0" applyNumberFormat="1" applyFont="1" applyFill="1" applyBorder="1" applyAlignment="1">
      <alignment horizontal="center"/>
    </xf>
    <xf numFmtId="0" fontId="6" fillId="0" borderId="1" xfId="0" applyFont="1" applyBorder="1" applyAlignment="1">
      <alignment wrapText="1"/>
    </xf>
    <xf numFmtId="0" fontId="7" fillId="0" borderId="4" xfId="0" applyFont="1" applyBorder="1" applyAlignment="1" applyProtection="1">
      <alignment horizontal="center" vertical="center" wrapText="1"/>
      <protection locked="0"/>
    </xf>
    <xf numFmtId="0" fontId="5" fillId="3" borderId="1" xfId="0" applyFont="1" applyFill="1" applyBorder="1" applyAlignment="1">
      <alignment horizontal="justify" vertical="center" wrapText="1"/>
    </xf>
    <xf numFmtId="0" fontId="5" fillId="3" borderId="7" xfId="0" applyFont="1" applyFill="1" applyBorder="1" applyAlignment="1">
      <alignment vertical="center" wrapText="1"/>
    </xf>
    <xf numFmtId="0" fontId="6" fillId="0" borderId="7" xfId="0" applyFont="1" applyBorder="1" applyAlignment="1">
      <alignment vertical="center" wrapText="1"/>
    </xf>
    <xf numFmtId="0" fontId="6" fillId="0" borderId="0" xfId="0" applyFont="1" applyAlignment="1">
      <alignment vertical="center" wrapText="1"/>
    </xf>
    <xf numFmtId="0" fontId="4" fillId="3" borderId="1" xfId="0" quotePrefix="1" applyFont="1" applyFill="1" applyBorder="1" applyAlignment="1">
      <alignment vertical="center" wrapText="1"/>
    </xf>
    <xf numFmtId="0" fontId="5" fillId="3" borderId="2" xfId="0" applyFont="1" applyFill="1" applyBorder="1" applyAlignment="1">
      <alignment vertical="center" wrapText="1"/>
    </xf>
    <xf numFmtId="0" fontId="4" fillId="3" borderId="2" xfId="0" applyFont="1" applyFill="1" applyBorder="1" applyAlignment="1">
      <alignment vertical="center" wrapText="1"/>
    </xf>
    <xf numFmtId="0" fontId="4" fillId="3" borderId="2" xfId="0" quotePrefix="1" applyFont="1" applyFill="1" applyBorder="1" applyAlignment="1">
      <alignment vertical="center" wrapText="1"/>
    </xf>
    <xf numFmtId="0" fontId="7" fillId="0" borderId="2" xfId="0" quotePrefix="1" applyFont="1" applyBorder="1" applyAlignment="1">
      <alignment vertical="center" wrapText="1"/>
    </xf>
    <xf numFmtId="0" fontId="7" fillId="0" borderId="5" xfId="0" quotePrefix="1" applyFont="1" applyBorder="1" applyAlignment="1">
      <alignment vertical="center" wrapText="1"/>
    </xf>
    <xf numFmtId="0" fontId="6" fillId="0" borderId="2" xfId="0" applyFont="1" applyBorder="1" applyAlignment="1">
      <alignment vertical="center" wrapText="1"/>
    </xf>
    <xf numFmtId="0" fontId="6" fillId="0" borderId="8" xfId="0" applyFont="1" applyBorder="1" applyAlignment="1">
      <alignment vertical="center" wrapText="1"/>
    </xf>
    <xf numFmtId="0" fontId="7" fillId="0" borderId="1" xfId="0" applyFont="1" applyBorder="1" applyAlignment="1">
      <alignment horizontal="left" vertical="center"/>
    </xf>
    <xf numFmtId="0" fontId="6" fillId="3" borderId="1" xfId="0" applyFont="1" applyFill="1" applyBorder="1"/>
    <xf numFmtId="0" fontId="6" fillId="0" borderId="1" xfId="0" quotePrefix="1" applyFont="1" applyBorder="1" applyAlignment="1">
      <alignment horizontal="center" vertical="center" wrapText="1"/>
    </xf>
    <xf numFmtId="0" fontId="6" fillId="3" borderId="2" xfId="0" applyFont="1" applyFill="1" applyBorder="1" applyAlignment="1">
      <alignment horizontal="center" vertical="center"/>
    </xf>
    <xf numFmtId="0" fontId="6" fillId="3" borderId="2" xfId="0" applyFont="1" applyFill="1" applyBorder="1" applyAlignment="1">
      <alignment horizontal="center" vertical="center" wrapText="1"/>
    </xf>
    <xf numFmtId="0" fontId="5" fillId="0" borderId="1" xfId="0" applyFont="1" applyBorder="1" applyAlignment="1">
      <alignment vertical="center" wrapText="1"/>
    </xf>
    <xf numFmtId="0" fontId="9" fillId="0" borderId="0" xfId="0" applyFont="1" applyAlignment="1">
      <alignment horizontal="left" vertical="center"/>
    </xf>
    <xf numFmtId="0" fontId="9" fillId="0" borderId="1" xfId="0" applyFont="1" applyBorder="1" applyAlignment="1" applyProtection="1">
      <alignment horizontal="left" vertical="center" wrapText="1"/>
      <protection locked="0"/>
    </xf>
    <xf numFmtId="0" fontId="17" fillId="0" borderId="1" xfId="0" applyFont="1" applyBorder="1" applyAlignment="1" applyProtection="1">
      <alignment vertical="center" wrapText="1"/>
      <protection locked="0"/>
    </xf>
    <xf numFmtId="0" fontId="9" fillId="0" borderId="1" xfId="0" applyFont="1" applyBorder="1" applyAlignment="1">
      <alignment vertical="center" wrapText="1"/>
    </xf>
    <xf numFmtId="0" fontId="9" fillId="0" borderId="1" xfId="0" applyFont="1" applyBorder="1" applyAlignment="1" applyProtection="1">
      <alignment vertical="center" wrapText="1"/>
      <protection locked="0"/>
    </xf>
    <xf numFmtId="0" fontId="5" fillId="0" borderId="1" xfId="0" applyFont="1" applyBorder="1" applyAlignment="1">
      <alignment vertical="center"/>
    </xf>
    <xf numFmtId="0" fontId="5" fillId="0" borderId="2" xfId="0" applyFont="1" applyBorder="1" applyAlignment="1">
      <alignment vertical="center" wrapText="1"/>
    </xf>
    <xf numFmtId="0" fontId="6" fillId="0" borderId="2" xfId="0" quotePrefix="1" applyFont="1" applyBorder="1" applyAlignment="1">
      <alignment vertical="center" wrapText="1"/>
    </xf>
    <xf numFmtId="0" fontId="6" fillId="0" borderId="2" xfId="0" quotePrefix="1" applyFont="1" applyBorder="1" applyAlignment="1">
      <alignment horizontal="left" vertical="center" wrapText="1"/>
    </xf>
    <xf numFmtId="0" fontId="5" fillId="6" borderId="1" xfId="0" applyFont="1" applyFill="1" applyBorder="1" applyAlignment="1">
      <alignment horizontal="center"/>
    </xf>
    <xf numFmtId="0" fontId="5" fillId="6" borderId="2" xfId="0" applyFont="1" applyFill="1" applyBorder="1" applyAlignment="1">
      <alignment horizontal="center"/>
    </xf>
    <xf numFmtId="0" fontId="4" fillId="6" borderId="23" xfId="1" applyFont="1" applyFill="1" applyBorder="1" applyAlignment="1">
      <alignment horizontal="right" vertical="top" wrapText="1" indent="2"/>
    </xf>
    <xf numFmtId="0" fontId="4" fillId="6" borderId="18" xfId="1" applyFont="1" applyFill="1" applyBorder="1" applyAlignment="1">
      <alignment horizontal="center" vertical="center" wrapText="1"/>
    </xf>
    <xf numFmtId="0" fontId="4" fillId="6" borderId="1" xfId="1" applyFont="1" applyFill="1" applyBorder="1" applyAlignment="1">
      <alignment horizontal="center" vertical="center" wrapText="1"/>
    </xf>
    <xf numFmtId="0" fontId="4" fillId="6" borderId="1" xfId="1" applyFont="1" applyFill="1" applyBorder="1" applyAlignment="1">
      <alignment horizontal="right" vertical="top" wrapText="1" indent="2"/>
    </xf>
    <xf numFmtId="0" fontId="4" fillId="6" borderId="25" xfId="1" applyFont="1" applyFill="1" applyBorder="1" applyAlignment="1">
      <alignment horizontal="center" vertical="center" wrapText="1"/>
    </xf>
    <xf numFmtId="0" fontId="4" fillId="6" borderId="28" xfId="1" applyFont="1" applyFill="1" applyBorder="1" applyAlignment="1">
      <alignment horizontal="right" vertical="top" wrapText="1" indent="2"/>
    </xf>
    <xf numFmtId="0" fontId="5" fillId="6" borderId="5" xfId="0" applyFont="1" applyFill="1" applyBorder="1" applyAlignment="1">
      <alignment horizontal="center"/>
    </xf>
    <xf numFmtId="0" fontId="4" fillId="6" borderId="26" xfId="1" applyFont="1" applyFill="1" applyBorder="1" applyAlignment="1">
      <alignment vertical="top" wrapText="1"/>
    </xf>
    <xf numFmtId="0" fontId="4" fillId="6" borderId="27" xfId="1" applyFont="1" applyFill="1" applyBorder="1" applyAlignment="1">
      <alignment vertical="top" wrapText="1"/>
    </xf>
    <xf numFmtId="0" fontId="6" fillId="0" borderId="7" xfId="0" applyFont="1" applyBorder="1" applyAlignment="1">
      <alignment vertical="center"/>
    </xf>
    <xf numFmtId="164" fontId="19" fillId="5" borderId="14" xfId="0" applyNumberFormat="1" applyFont="1" applyFill="1" applyBorder="1" applyAlignment="1">
      <alignment horizontal="center" vertical="center"/>
    </xf>
    <xf numFmtId="0" fontId="6" fillId="5" borderId="1" xfId="0" applyFont="1" applyFill="1" applyBorder="1" applyAlignment="1">
      <alignment horizontal="center"/>
    </xf>
    <xf numFmtId="0" fontId="4" fillId="5" borderId="0" xfId="1" applyFont="1" applyFill="1" applyAlignment="1">
      <alignment horizontal="center" vertical="top" wrapText="1"/>
    </xf>
    <xf numFmtId="0" fontId="19" fillId="5" borderId="5" xfId="0" applyFont="1" applyFill="1" applyBorder="1" applyAlignment="1">
      <alignment horizontal="center" vertical="center"/>
    </xf>
    <xf numFmtId="0" fontId="19" fillId="5" borderId="6" xfId="0" applyFont="1" applyFill="1" applyBorder="1" applyAlignment="1">
      <alignment horizontal="center" vertical="center"/>
    </xf>
    <xf numFmtId="0" fontId="19" fillId="5" borderId="17" xfId="0" applyFont="1" applyFill="1" applyBorder="1" applyAlignment="1">
      <alignment horizontal="center" vertical="center"/>
    </xf>
    <xf numFmtId="0" fontId="19" fillId="5" borderId="10" xfId="0" applyFont="1" applyFill="1" applyBorder="1" applyAlignment="1">
      <alignment horizontal="center" vertical="center"/>
    </xf>
    <xf numFmtId="0" fontId="19" fillId="5" borderId="7" xfId="0" applyFont="1" applyFill="1" applyBorder="1" applyAlignment="1">
      <alignment horizontal="center" vertical="center"/>
    </xf>
    <xf numFmtId="0" fontId="19" fillId="5" borderId="12" xfId="0" applyFont="1" applyFill="1" applyBorder="1" applyAlignment="1">
      <alignment horizontal="center" vertical="center"/>
    </xf>
    <xf numFmtId="0" fontId="5" fillId="4" borderId="10" xfId="0" applyFont="1" applyFill="1" applyBorder="1" applyAlignment="1">
      <alignment horizontal="center" vertical="center"/>
    </xf>
    <xf numFmtId="0" fontId="5" fillId="4" borderId="7" xfId="0" applyFont="1" applyFill="1" applyBorder="1" applyAlignment="1">
      <alignment horizontal="center" vertical="center"/>
    </xf>
    <xf numFmtId="0" fontId="5" fillId="4" borderId="12" xfId="0" applyFont="1" applyFill="1" applyBorder="1" applyAlignment="1">
      <alignment horizontal="center" vertical="center"/>
    </xf>
    <xf numFmtId="0" fontId="5" fillId="6" borderId="1" xfId="0" applyFont="1" applyFill="1" applyBorder="1" applyAlignment="1">
      <alignment horizontal="center"/>
    </xf>
    <xf numFmtId="0" fontId="6" fillId="5" borderId="0" xfId="0" applyFont="1" applyFill="1" applyAlignment="1">
      <alignment horizontal="center"/>
    </xf>
    <xf numFmtId="0" fontId="5" fillId="5" borderId="0" xfId="0" applyFont="1" applyFill="1" applyAlignment="1">
      <alignment horizontal="center"/>
    </xf>
    <xf numFmtId="0" fontId="6" fillId="5" borderId="0" xfId="0" applyFont="1" applyFill="1" applyAlignment="1">
      <alignment horizontal="left" vertical="center" wrapText="1"/>
    </xf>
    <xf numFmtId="0" fontId="6" fillId="5" borderId="0" xfId="0" quotePrefix="1" applyFont="1" applyFill="1" applyAlignment="1">
      <alignment horizontal="left" vertical="center" wrapText="1"/>
    </xf>
    <xf numFmtId="0" fontId="6" fillId="5" borderId="1" xfId="0" applyFont="1" applyFill="1" applyBorder="1" applyAlignment="1">
      <alignment horizontal="center" vertical="center"/>
    </xf>
    <xf numFmtId="0" fontId="20" fillId="5" borderId="0" xfId="0" applyFont="1" applyFill="1" applyAlignment="1" applyProtection="1">
      <alignment horizontal="left"/>
      <protection locked="0"/>
    </xf>
    <xf numFmtId="0" fontId="6" fillId="0" borderId="3" xfId="0" quotePrefix="1"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Border="1" applyAlignment="1">
      <alignment horizontal="center"/>
    </xf>
    <xf numFmtId="0" fontId="5" fillId="6" borderId="2" xfId="0" applyFont="1" applyFill="1" applyBorder="1" applyAlignment="1">
      <alignment horizontal="center"/>
    </xf>
    <xf numFmtId="0" fontId="5" fillId="6" borderId="3" xfId="0" applyFont="1" applyFill="1" applyBorder="1" applyAlignment="1">
      <alignment horizontal="center"/>
    </xf>
    <xf numFmtId="0" fontId="5" fillId="6" borderId="4" xfId="0" applyFont="1" applyFill="1" applyBorder="1" applyAlignment="1">
      <alignment horizontal="center"/>
    </xf>
    <xf numFmtId="0" fontId="4" fillId="6" borderId="21" xfId="1" applyFont="1" applyFill="1" applyBorder="1" applyAlignment="1">
      <alignment horizontal="center" vertical="top" wrapText="1"/>
    </xf>
    <xf numFmtId="0" fontId="4" fillId="6" borderId="22" xfId="1" applyFont="1" applyFill="1" applyBorder="1" applyAlignment="1">
      <alignment horizontal="center" vertical="top" wrapText="1"/>
    </xf>
    <xf numFmtId="0" fontId="6"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5" fillId="4" borderId="2"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7" fillId="0" borderId="0" xfId="0" applyFont="1" applyAlignment="1" applyProtection="1">
      <alignment horizontal="left"/>
      <protection locked="0"/>
    </xf>
    <xf numFmtId="0" fontId="6" fillId="0" borderId="0" xfId="0" applyFont="1" applyAlignment="1">
      <alignment horizontal="center"/>
    </xf>
    <xf numFmtId="0" fontId="7" fillId="0" borderId="0" xfId="0" quotePrefix="1" applyFont="1" applyAlignment="1" applyProtection="1">
      <alignment horizontal="left"/>
      <protection locked="0"/>
    </xf>
    <xf numFmtId="0" fontId="6" fillId="0" borderId="2" xfId="0" applyFont="1" applyBorder="1" applyAlignment="1">
      <alignment horizontal="left" vertical="center" wrapText="1"/>
    </xf>
    <xf numFmtId="0" fontId="6" fillId="0" borderId="6" xfId="0" quotePrefix="1" applyFont="1" applyBorder="1" applyAlignment="1">
      <alignment horizontal="left" vertical="center" wrapText="1"/>
    </xf>
    <xf numFmtId="0" fontId="6" fillId="0" borderId="6" xfId="0" applyFont="1" applyBorder="1" applyAlignment="1">
      <alignment horizontal="left" vertical="center" wrapText="1"/>
    </xf>
    <xf numFmtId="0" fontId="5"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1" xfId="0" quotePrefix="1" applyFont="1" applyFill="1" applyBorder="1" applyAlignment="1">
      <alignment horizontal="left" vertical="center" wrapText="1"/>
    </xf>
    <xf numFmtId="0" fontId="5" fillId="3" borderId="1" xfId="0" quotePrefix="1" applyFont="1" applyFill="1" applyBorder="1" applyAlignment="1">
      <alignment horizontal="left" vertical="center" wrapText="1"/>
    </xf>
    <xf numFmtId="0" fontId="11" fillId="3" borderId="1" xfId="1" applyFont="1" applyFill="1" applyBorder="1" applyAlignment="1">
      <alignment horizontal="left" vertical="top" wrapText="1"/>
    </xf>
    <xf numFmtId="0" fontId="4" fillId="3" borderId="1" xfId="1" applyFont="1" applyFill="1" applyBorder="1" applyAlignment="1">
      <alignment horizontal="left" vertical="top" wrapText="1"/>
    </xf>
    <xf numFmtId="0" fontId="4" fillId="6" borderId="1" xfId="1" applyFont="1" applyFill="1" applyBorder="1" applyAlignment="1">
      <alignment horizontal="center" vertical="top" wrapText="1"/>
    </xf>
    <xf numFmtId="0" fontId="6" fillId="0" borderId="1" xfId="0" applyFont="1" applyBorder="1" applyAlignment="1">
      <alignment horizontal="left" vertical="center" wrapText="1"/>
    </xf>
    <xf numFmtId="0" fontId="6" fillId="0" borderId="1" xfId="0" quotePrefix="1" applyFont="1" applyBorder="1" applyAlignment="1">
      <alignment horizontal="left" vertical="center" wrapText="1"/>
    </xf>
    <xf numFmtId="0" fontId="7" fillId="3" borderId="1" xfId="0" applyFont="1" applyFill="1" applyBorder="1" applyAlignment="1">
      <alignment horizontal="left" vertical="center" wrapText="1"/>
    </xf>
    <xf numFmtId="0" fontId="4" fillId="6" borderId="19" xfId="1" applyFont="1" applyFill="1" applyBorder="1" applyAlignment="1">
      <alignment horizontal="center" vertical="top" wrapText="1"/>
    </xf>
    <xf numFmtId="0" fontId="4" fillId="6" borderId="20" xfId="1" applyFont="1" applyFill="1" applyBorder="1" applyAlignment="1">
      <alignment horizontal="center" vertical="top" wrapText="1"/>
    </xf>
    <xf numFmtId="0" fontId="5" fillId="3" borderId="1" xfId="0" applyFont="1" applyFill="1" applyBorder="1" applyAlignment="1">
      <alignment vertical="center" wrapText="1"/>
    </xf>
    <xf numFmtId="0" fontId="4" fillId="6" borderId="26" xfId="1" applyFont="1" applyFill="1" applyBorder="1" applyAlignment="1">
      <alignment horizontal="center" vertical="top" wrapText="1"/>
    </xf>
    <xf numFmtId="0" fontId="4" fillId="6" borderId="27" xfId="1" applyFont="1" applyFill="1" applyBorder="1" applyAlignment="1">
      <alignment horizontal="center" vertical="top" wrapText="1"/>
    </xf>
    <xf numFmtId="0" fontId="5" fillId="3" borderId="2" xfId="0" applyFont="1" applyFill="1" applyBorder="1" applyAlignment="1">
      <alignment horizontal="left" vertical="center" wrapText="1"/>
    </xf>
    <xf numFmtId="0" fontId="5" fillId="3" borderId="4" xfId="0" applyFont="1" applyFill="1" applyBorder="1" applyAlignment="1">
      <alignment horizontal="left" vertical="center" wrapText="1"/>
    </xf>
    <xf numFmtId="0" fontId="4" fillId="3" borderId="2" xfId="0" quotePrefix="1" applyFont="1" applyFill="1" applyBorder="1" applyAlignment="1">
      <alignment horizontal="left" vertical="center" wrapText="1"/>
    </xf>
    <xf numFmtId="0" fontId="4" fillId="3" borderId="3" xfId="0" quotePrefix="1" applyFont="1" applyFill="1" applyBorder="1" applyAlignment="1">
      <alignment horizontal="left" vertical="center" wrapText="1"/>
    </xf>
    <xf numFmtId="0" fontId="5" fillId="3" borderId="1" xfId="0" applyFont="1" applyFill="1" applyBorder="1"/>
    <xf numFmtId="0" fontId="5" fillId="3" borderId="1" xfId="0" applyFont="1" applyFill="1" applyBorder="1" applyAlignment="1">
      <alignment horizontal="center"/>
    </xf>
    <xf numFmtId="0" fontId="5" fillId="3" borderId="3" xfId="0" applyFont="1" applyFill="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3" borderId="2" xfId="0" applyFont="1" applyFill="1" applyBorder="1" applyAlignment="1">
      <alignment horizontal="left" vertical="center" wrapText="1"/>
    </xf>
    <xf numFmtId="0" fontId="4" fillId="3" borderId="3" xfId="0" applyFont="1" applyFill="1" applyBorder="1" applyAlignment="1">
      <alignment horizontal="left" vertical="center" wrapText="1"/>
    </xf>
    <xf numFmtId="0" fontId="5" fillId="3" borderId="1" xfId="0" applyFont="1" applyFill="1" applyBorder="1" applyAlignment="1">
      <alignment horizontal="left" vertical="center"/>
    </xf>
    <xf numFmtId="0" fontId="5" fillId="3" borderId="1" xfId="0" applyFont="1" applyFill="1" applyBorder="1" applyAlignment="1">
      <alignment horizontal="center" vertical="center"/>
    </xf>
  </cellXfs>
  <cellStyles count="2">
    <cellStyle name="Normal" xfId="0" builtinId="0"/>
    <cellStyle name="Normal 2" xfId="1" xr:uid="{DD0FCADA-B8C2-4618-86CD-37894E946A43}"/>
  </cellStyles>
  <dxfs count="667">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
      <fill>
        <patternFill>
          <bgColor rgb="FF92D050"/>
        </patternFill>
      </fill>
    </dxf>
    <dxf>
      <fill>
        <patternFill>
          <bgColor rgb="FFFF6161"/>
        </patternFill>
      </fill>
    </dxf>
    <dxf>
      <fill>
        <patternFill>
          <bgColor theme="0" tint="-0.24994659260841701"/>
        </patternFill>
      </fill>
    </dxf>
    <dxf>
      <fill>
        <patternFill>
          <bgColor rgb="FFFFFF00"/>
        </patternFill>
      </fill>
    </dxf>
    <dxf>
      <fill>
        <patternFill>
          <bgColor rgb="FF92D050"/>
        </patternFill>
      </fill>
    </dxf>
    <dxf>
      <fill>
        <patternFill>
          <bgColor rgb="FF92D050"/>
        </patternFill>
      </fill>
    </dxf>
    <dxf>
      <fill>
        <patternFill>
          <bgColor rgb="FFFF6161"/>
        </patternFill>
      </fill>
    </dxf>
    <dxf>
      <fill>
        <patternFill>
          <bgColor theme="0" tint="-0.24994659260841701"/>
        </patternFill>
      </fill>
    </dxf>
  </dxfs>
  <tableStyles count="0" defaultTableStyle="TableStyleMedium2" defaultPivotStyle="PivotStyleLight16"/>
  <colors>
    <mruColors>
      <color rgb="FF272727"/>
      <color rgb="FF009E3C"/>
      <color rgb="FF00FFFF"/>
      <color rgb="FFFF3300"/>
      <color rgb="FF76B44C"/>
      <color rgb="FFFF6161"/>
      <color rgb="FFE78585"/>
      <color rgb="FF996633"/>
      <color rgb="FFCC00F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17/06/relationships/rdRichValue" Target="richData/rdrichvalue.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microsoft.com/office/2022/10/relationships/richValueRel" Target="richData/richValueRel.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7/06/relationships/rdRichValueTypes" Target="richData/rdRichValueTyp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eetMetadata" Target="metadata.xml"/><Relationship Id="rId30" Type="http://schemas.microsoft.com/office/2017/06/relationships/rdRichValueStructure" Target="richData/rdrichvaluestructur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Volumes</a:t>
            </a:r>
            <a:r>
              <a:rPr lang="pt-BR" baseline="0"/>
              <a:t> e Apresentação</a:t>
            </a:r>
            <a:endParaRPr lang="pt-B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2-24AE-4A84-991D-8CD4ED2CAA1B}"/>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24AE-4A84-991D-8CD4ED2CAA1B}"/>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4-24AE-4A84-991D-8CD4ED2CAA1B}"/>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24AE-4A84-991D-8CD4ED2CAA1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VOLUMES_APRESENTAÇÃO!$H$6:$H$9</c:f>
              <c:strCache>
                <c:ptCount val="4"/>
                <c:pt idx="0">
                  <c:v>Atende</c:v>
                </c:pt>
                <c:pt idx="1">
                  <c:v>Atende Parcialmente</c:v>
                </c:pt>
                <c:pt idx="2">
                  <c:v>Não Atende</c:v>
                </c:pt>
                <c:pt idx="3">
                  <c:v>Não Se Aplica</c:v>
                </c:pt>
              </c:strCache>
            </c:strRef>
          </c:cat>
          <c:val>
            <c:numRef>
              <c:f>VOLUMES_APRESENTAÇÃO!$J$6:$J$9</c:f>
              <c:numCache>
                <c:formatCode>0.0%</c:formatCode>
                <c:ptCount val="4"/>
                <c:pt idx="0">
                  <c:v>0.63157894736842102</c:v>
                </c:pt>
                <c:pt idx="1">
                  <c:v>0.15789473684210525</c:v>
                </c:pt>
                <c:pt idx="2">
                  <c:v>0.15789473684210525</c:v>
                </c:pt>
                <c:pt idx="3">
                  <c:v>5.2631578947368418E-2</c:v>
                </c:pt>
              </c:numCache>
            </c:numRef>
          </c:val>
          <c:extLst>
            <c:ext xmlns:c16="http://schemas.microsoft.com/office/drawing/2014/chart" uri="{C3380CC4-5D6E-409C-BE32-E72D297353CC}">
              <c16:uniqueId val="{00000001-24AE-4A84-991D-8CD4ED2CAA1B}"/>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28AC-463D-83F7-E1D9E6AC158F}"/>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28AC-463D-83F7-E1D9E6AC158F}"/>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28AC-463D-83F7-E1D9E6AC158F}"/>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28AC-463D-83F7-E1D9E6AC158F}"/>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VOLUMES_APRESENTAÇÃO!$H$6:$H$9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VOLUMES_APRESENTAÇÃO!$I$6:$I$9</c15:sqref>
                        </c15:formulaRef>
                      </c:ext>
                    </c:extLst>
                    <c:numCache>
                      <c:formatCode>General</c:formatCode>
                      <c:ptCount val="4"/>
                      <c:pt idx="0">
                        <c:v>12</c:v>
                      </c:pt>
                      <c:pt idx="1">
                        <c:v>3</c:v>
                      </c:pt>
                      <c:pt idx="2">
                        <c:v>3</c:v>
                      </c:pt>
                      <c:pt idx="3">
                        <c:v>1</c:v>
                      </c:pt>
                    </c:numCache>
                  </c:numRef>
                </c:val>
                <c:extLst>
                  <c:ext xmlns:c16="http://schemas.microsoft.com/office/drawing/2014/chart" uri="{C3380CC4-5D6E-409C-BE32-E72D297353CC}">
                    <c16:uniqueId val="{00000000-24AE-4A84-991D-8CD4ED2CAA1B}"/>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Estudos de Tráfego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9539-4136-8FDC-FF7B5EE23B55}"/>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9539-4136-8FDC-FF7B5EE23B55}"/>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9539-4136-8FDC-FF7B5EE23B55}"/>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9539-4136-8FDC-FF7B5EE23B5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TRÁFEGO!$H$6:$H$9</c:f>
              <c:strCache>
                <c:ptCount val="4"/>
                <c:pt idx="0">
                  <c:v>Atende</c:v>
                </c:pt>
                <c:pt idx="1">
                  <c:v>Atende Parcialmente</c:v>
                </c:pt>
                <c:pt idx="2">
                  <c:v>Não Atende</c:v>
                </c:pt>
                <c:pt idx="3">
                  <c:v>Não Se Aplica</c:v>
                </c:pt>
              </c:strCache>
            </c:strRef>
          </c:cat>
          <c:val>
            <c:numRef>
              <c:f>TRÁFEGO!$J$6:$J$9</c:f>
              <c:numCache>
                <c:formatCode>0.0%</c:formatCode>
                <c:ptCount val="4"/>
                <c:pt idx="0">
                  <c:v>4.7619047619047616E-2</c:v>
                </c:pt>
                <c:pt idx="1">
                  <c:v>0.80952380952380953</c:v>
                </c:pt>
                <c:pt idx="2">
                  <c:v>4.7619047619047616E-2</c:v>
                </c:pt>
                <c:pt idx="3">
                  <c:v>9.5238095238095233E-2</c:v>
                </c:pt>
              </c:numCache>
            </c:numRef>
          </c:val>
          <c:extLst>
            <c:ext xmlns:c16="http://schemas.microsoft.com/office/drawing/2014/chart" uri="{C3380CC4-5D6E-409C-BE32-E72D297353CC}">
              <c16:uniqueId val="{00000013-3A89-4FC6-9171-24F861AB957C}"/>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9539-4136-8FDC-FF7B5EE23B55}"/>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9539-4136-8FDC-FF7B5EE23B55}"/>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D-9539-4136-8FDC-FF7B5EE23B55}"/>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F-9539-4136-8FDC-FF7B5EE23B5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TRÁFEGO!$H$6:$H$9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TRÁFEGO!$I$6:$I$9</c15:sqref>
                        </c15:formulaRef>
                      </c:ext>
                    </c:extLst>
                    <c:numCache>
                      <c:formatCode>General</c:formatCode>
                      <c:ptCount val="4"/>
                      <c:pt idx="0">
                        <c:v>2</c:v>
                      </c:pt>
                      <c:pt idx="1">
                        <c:v>34</c:v>
                      </c:pt>
                      <c:pt idx="2">
                        <c:v>2</c:v>
                      </c:pt>
                      <c:pt idx="3">
                        <c:v>4</c:v>
                      </c:pt>
                    </c:numCache>
                  </c:numRef>
                </c:val>
                <c:extLst>
                  <c:ext xmlns:c16="http://schemas.microsoft.com/office/drawing/2014/chart" uri="{C3380CC4-5D6E-409C-BE32-E72D297353CC}">
                    <c16:uniqueId val="{00000012-3A89-4FC6-9171-24F861AB957C}"/>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Estudos Topográficos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1604-49FB-9227-1461C769188C}"/>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1604-49FB-9227-1461C769188C}"/>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1604-49FB-9227-1461C769188C}"/>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1604-49FB-9227-1461C769188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EST_TOPOGRAFICOS!$H$6:$H$9</c:f>
              <c:strCache>
                <c:ptCount val="4"/>
                <c:pt idx="0">
                  <c:v>Atende</c:v>
                </c:pt>
                <c:pt idx="1">
                  <c:v>Atende Parcialmente</c:v>
                </c:pt>
                <c:pt idx="2">
                  <c:v>Não Atende</c:v>
                </c:pt>
                <c:pt idx="3">
                  <c:v>Não Se Aplica</c:v>
                </c:pt>
              </c:strCache>
            </c:strRef>
          </c:cat>
          <c:val>
            <c:numRef>
              <c:f>EST_TOPOGRAFICOS!$J$6:$J$9</c:f>
              <c:numCache>
                <c:formatCode>0.0%</c:formatCode>
                <c:ptCount val="4"/>
                <c:pt idx="0">
                  <c:v>0.1702127659574468</c:v>
                </c:pt>
                <c:pt idx="1">
                  <c:v>0.31914893617021278</c:v>
                </c:pt>
                <c:pt idx="2">
                  <c:v>0.44680851063829785</c:v>
                </c:pt>
                <c:pt idx="3">
                  <c:v>6.3829787234042548E-2</c:v>
                </c:pt>
              </c:numCache>
            </c:numRef>
          </c:val>
          <c:extLst>
            <c:ext xmlns:c16="http://schemas.microsoft.com/office/drawing/2014/chart" uri="{C3380CC4-5D6E-409C-BE32-E72D297353CC}">
              <c16:uniqueId val="{00000008-1604-49FB-9227-1461C769188C}"/>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1604-49FB-9227-1461C769188C}"/>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1604-49FB-9227-1461C769188C}"/>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1604-49FB-9227-1461C769188C}"/>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1604-49FB-9227-1461C769188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EST_TOPOGRAFICOS!$H$6:$H$9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EST_TOPOGRAFICOS!$I$6:$I$9</c15:sqref>
                        </c15:formulaRef>
                      </c:ext>
                    </c:extLst>
                    <c:numCache>
                      <c:formatCode>General</c:formatCode>
                      <c:ptCount val="4"/>
                      <c:pt idx="0">
                        <c:v>8</c:v>
                      </c:pt>
                      <c:pt idx="1">
                        <c:v>15</c:v>
                      </c:pt>
                      <c:pt idx="2">
                        <c:v>21</c:v>
                      </c:pt>
                      <c:pt idx="3">
                        <c:v>3</c:v>
                      </c:pt>
                    </c:numCache>
                  </c:numRef>
                </c:val>
                <c:extLst>
                  <c:ext xmlns:c16="http://schemas.microsoft.com/office/drawing/2014/chart" uri="{C3380CC4-5D6E-409C-BE32-E72D297353CC}">
                    <c16:uniqueId val="{00000011-1604-49FB-9227-1461C769188C}"/>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Estudos Hidrológicos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8527-4198-91E6-D4523C4A897C}"/>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8527-4198-91E6-D4523C4A897C}"/>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8527-4198-91E6-D4523C4A897C}"/>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8527-4198-91E6-D4523C4A897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HIDROLÓGICO!$H$6:$H$9</c:f>
              <c:strCache>
                <c:ptCount val="4"/>
                <c:pt idx="0">
                  <c:v>Atende</c:v>
                </c:pt>
                <c:pt idx="1">
                  <c:v>Atende Parcialmente</c:v>
                </c:pt>
                <c:pt idx="2">
                  <c:v>Não Atende</c:v>
                </c:pt>
                <c:pt idx="3">
                  <c:v>Não Se Aplica</c:v>
                </c:pt>
              </c:strCache>
            </c:strRef>
          </c:cat>
          <c:val>
            <c:numRef>
              <c:f>HIDROLÓGICO!$J$6:$J$9</c:f>
              <c:numCache>
                <c:formatCode>0.0%</c:formatCode>
                <c:ptCount val="4"/>
                <c:pt idx="0">
                  <c:v>7.1428571428571425E-2</c:v>
                </c:pt>
                <c:pt idx="1">
                  <c:v>0.72619047619047616</c:v>
                </c:pt>
                <c:pt idx="2">
                  <c:v>0.15476190476190477</c:v>
                </c:pt>
                <c:pt idx="3">
                  <c:v>4.7619047619047616E-2</c:v>
                </c:pt>
              </c:numCache>
            </c:numRef>
          </c:val>
          <c:extLst>
            <c:ext xmlns:c16="http://schemas.microsoft.com/office/drawing/2014/chart" uri="{C3380CC4-5D6E-409C-BE32-E72D297353CC}">
              <c16:uniqueId val="{00000008-8527-4198-91E6-D4523C4A897C}"/>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8527-4198-91E6-D4523C4A897C}"/>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8527-4198-91E6-D4523C4A897C}"/>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8527-4198-91E6-D4523C4A897C}"/>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8527-4198-91E6-D4523C4A897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HIDROLÓGICO!$H$6:$H$9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HIDROLÓGICO!$I$6:$I$9</c15:sqref>
                        </c15:formulaRef>
                      </c:ext>
                    </c:extLst>
                    <c:numCache>
                      <c:formatCode>General</c:formatCode>
                      <c:ptCount val="4"/>
                      <c:pt idx="0">
                        <c:v>6</c:v>
                      </c:pt>
                      <c:pt idx="1">
                        <c:v>61</c:v>
                      </c:pt>
                      <c:pt idx="2">
                        <c:v>13</c:v>
                      </c:pt>
                      <c:pt idx="3">
                        <c:v>4</c:v>
                      </c:pt>
                    </c:numCache>
                  </c:numRef>
                </c:val>
                <c:extLst>
                  <c:ext xmlns:c16="http://schemas.microsoft.com/office/drawing/2014/chart" uri="{C3380CC4-5D6E-409C-BE32-E72D297353CC}">
                    <c16:uniqueId val="{00000011-8527-4198-91E6-D4523C4A897C}"/>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Estudos Geológicos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459B-45FF-8024-36B172CBACF6}"/>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459B-45FF-8024-36B172CBACF6}"/>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459B-45FF-8024-36B172CBACF6}"/>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459B-45FF-8024-36B172CBACF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GEOLÓGICOS!$H$6:$H$9</c:f>
              <c:strCache>
                <c:ptCount val="4"/>
                <c:pt idx="0">
                  <c:v>Atende</c:v>
                </c:pt>
                <c:pt idx="1">
                  <c:v>Atende Parcialmente</c:v>
                </c:pt>
                <c:pt idx="2">
                  <c:v>Não Atende</c:v>
                </c:pt>
                <c:pt idx="3">
                  <c:v>Não Se Aplica</c:v>
                </c:pt>
              </c:strCache>
            </c:strRef>
          </c:cat>
          <c:val>
            <c:numRef>
              <c:f>GEOLÓGICOS!$J$6:$J$9</c:f>
              <c:numCache>
                <c:formatCode>0.0%</c:formatCode>
                <c:ptCount val="4"/>
                <c:pt idx="0">
                  <c:v>0.5</c:v>
                </c:pt>
                <c:pt idx="1">
                  <c:v>0</c:v>
                </c:pt>
                <c:pt idx="2">
                  <c:v>0.42857142857142855</c:v>
                </c:pt>
                <c:pt idx="3">
                  <c:v>7.1428571428571425E-2</c:v>
                </c:pt>
              </c:numCache>
            </c:numRef>
          </c:val>
          <c:extLst>
            <c:ext xmlns:c16="http://schemas.microsoft.com/office/drawing/2014/chart" uri="{C3380CC4-5D6E-409C-BE32-E72D297353CC}">
              <c16:uniqueId val="{00000008-459B-45FF-8024-36B172CBACF6}"/>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459B-45FF-8024-36B172CBACF6}"/>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459B-45FF-8024-36B172CBACF6}"/>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459B-45FF-8024-36B172CBACF6}"/>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459B-45FF-8024-36B172CBACF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GEOLÓGICOS!$H$6:$H$9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GEOLÓGICOS!$I$6:$I$9</c15:sqref>
                        </c15:formulaRef>
                      </c:ext>
                    </c:extLst>
                    <c:numCache>
                      <c:formatCode>General</c:formatCode>
                      <c:ptCount val="4"/>
                      <c:pt idx="0">
                        <c:v>7</c:v>
                      </c:pt>
                      <c:pt idx="1">
                        <c:v>0</c:v>
                      </c:pt>
                      <c:pt idx="2">
                        <c:v>6</c:v>
                      </c:pt>
                      <c:pt idx="3">
                        <c:v>1</c:v>
                      </c:pt>
                    </c:numCache>
                  </c:numRef>
                </c:val>
                <c:extLst>
                  <c:ext xmlns:c16="http://schemas.microsoft.com/office/drawing/2014/chart" uri="{C3380CC4-5D6E-409C-BE32-E72D297353CC}">
                    <c16:uniqueId val="{00000011-459B-45FF-8024-36B172CBACF6}"/>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Estudos</a:t>
            </a:r>
            <a:r>
              <a:rPr lang="pt-BR" baseline="0"/>
              <a:t> Geotécnicos</a:t>
            </a:r>
            <a:endParaRPr lang="pt-B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5E2F-422A-8DA0-69970D766E68}"/>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5E2F-422A-8DA0-69970D766E68}"/>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5E2F-422A-8DA0-69970D766E68}"/>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5E2F-422A-8DA0-69970D766E6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GEOTÉCNICO!$H$6:$H$9</c:f>
              <c:strCache>
                <c:ptCount val="4"/>
                <c:pt idx="0">
                  <c:v>Atende</c:v>
                </c:pt>
                <c:pt idx="1">
                  <c:v>Atende Parcialmente</c:v>
                </c:pt>
                <c:pt idx="2">
                  <c:v>Não Atende</c:v>
                </c:pt>
                <c:pt idx="3">
                  <c:v>Não Se Aplica</c:v>
                </c:pt>
              </c:strCache>
            </c:strRef>
          </c:cat>
          <c:val>
            <c:numRef>
              <c:f>GEOTÉCNICO!$J$6:$J$9</c:f>
              <c:numCache>
                <c:formatCode>0.0%</c:formatCode>
                <c:ptCount val="4"/>
                <c:pt idx="0">
                  <c:v>0.15740740740740741</c:v>
                </c:pt>
                <c:pt idx="1">
                  <c:v>0.79629629629629628</c:v>
                </c:pt>
                <c:pt idx="2">
                  <c:v>3.7037037037037035E-2</c:v>
                </c:pt>
                <c:pt idx="3">
                  <c:v>9.2592592592592587E-3</c:v>
                </c:pt>
              </c:numCache>
            </c:numRef>
          </c:val>
          <c:extLst>
            <c:ext xmlns:c16="http://schemas.microsoft.com/office/drawing/2014/chart" uri="{C3380CC4-5D6E-409C-BE32-E72D297353CC}">
              <c16:uniqueId val="{00000008-5E2F-422A-8DA0-69970D766E68}"/>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5E2F-422A-8DA0-69970D766E6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5E2F-422A-8DA0-69970D766E6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5E2F-422A-8DA0-69970D766E6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5E2F-422A-8DA0-69970D766E6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GEOTÉCNICO!$H$6:$H$9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GEOTÉCNICO!$I$6:$I$9</c15:sqref>
                        </c15:formulaRef>
                      </c:ext>
                    </c:extLst>
                    <c:numCache>
                      <c:formatCode>General</c:formatCode>
                      <c:ptCount val="4"/>
                      <c:pt idx="0">
                        <c:v>17</c:v>
                      </c:pt>
                      <c:pt idx="1">
                        <c:v>86</c:v>
                      </c:pt>
                      <c:pt idx="2">
                        <c:v>4</c:v>
                      </c:pt>
                      <c:pt idx="3">
                        <c:v>1</c:v>
                      </c:pt>
                    </c:numCache>
                  </c:numRef>
                </c:val>
                <c:extLst>
                  <c:ext xmlns:c16="http://schemas.microsoft.com/office/drawing/2014/chart" uri="{C3380CC4-5D6E-409C-BE32-E72D297353CC}">
                    <c16:uniqueId val="{00000011-5E2F-422A-8DA0-69970D766E68}"/>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Estudos de Desapropriação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3DDD-41B4-8166-E0F714188A5B}"/>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3DDD-41B4-8166-E0F714188A5B}"/>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3DDD-41B4-8166-E0F714188A5B}"/>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3DDD-41B4-8166-E0F714188A5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EST_E_PROJ_DESAPROPRIAÇÃO!$H$6:$H$9</c:f>
              <c:strCache>
                <c:ptCount val="4"/>
                <c:pt idx="0">
                  <c:v>Atende</c:v>
                </c:pt>
                <c:pt idx="1">
                  <c:v>Atende Parcialmente</c:v>
                </c:pt>
                <c:pt idx="2">
                  <c:v>Não Atende</c:v>
                </c:pt>
                <c:pt idx="3">
                  <c:v>Não Se Aplica</c:v>
                </c:pt>
              </c:strCache>
            </c:strRef>
          </c:cat>
          <c:val>
            <c:numRef>
              <c:f>EST_E_PROJ_DESAPROPRIAÇÃO!$J$6:$J$9</c:f>
              <c:numCache>
                <c:formatCode>0.0%</c:formatCode>
                <c:ptCount val="4"/>
                <c:pt idx="0">
                  <c:v>0.4</c:v>
                </c:pt>
                <c:pt idx="1">
                  <c:v>0.3</c:v>
                </c:pt>
                <c:pt idx="2">
                  <c:v>0.25</c:v>
                </c:pt>
                <c:pt idx="3">
                  <c:v>0.05</c:v>
                </c:pt>
              </c:numCache>
            </c:numRef>
          </c:val>
          <c:extLst>
            <c:ext xmlns:c16="http://schemas.microsoft.com/office/drawing/2014/chart" uri="{C3380CC4-5D6E-409C-BE32-E72D297353CC}">
              <c16:uniqueId val="{00000008-3DDD-41B4-8166-E0F714188A5B}"/>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3DDD-41B4-8166-E0F714188A5B}"/>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3DDD-41B4-8166-E0F714188A5B}"/>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3DDD-41B4-8166-E0F714188A5B}"/>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3DDD-41B4-8166-E0F714188A5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EST_E_PROJ_DESAPROPRIAÇÃO!$H$6:$H$9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EST_E_PROJ_DESAPROPRIAÇÃO!$I$6:$I$9</c15:sqref>
                        </c15:formulaRef>
                      </c:ext>
                    </c:extLst>
                    <c:numCache>
                      <c:formatCode>General</c:formatCode>
                      <c:ptCount val="4"/>
                      <c:pt idx="0">
                        <c:v>8</c:v>
                      </c:pt>
                      <c:pt idx="1">
                        <c:v>6</c:v>
                      </c:pt>
                      <c:pt idx="2">
                        <c:v>5</c:v>
                      </c:pt>
                      <c:pt idx="3">
                        <c:v>1</c:v>
                      </c:pt>
                    </c:numCache>
                  </c:numRef>
                </c:val>
                <c:extLst>
                  <c:ext xmlns:c16="http://schemas.microsoft.com/office/drawing/2014/chart" uri="{C3380CC4-5D6E-409C-BE32-E72D297353CC}">
                    <c16:uniqueId val="{00000011-3DDD-41B4-8166-E0F714188A5B}"/>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Estudos Ambientais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325C-4051-996C-30076517FE31}"/>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325C-4051-996C-30076517FE31}"/>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325C-4051-996C-30076517FE31}"/>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325C-4051-996C-30076517FE3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AMBIENTAL!$H$6:$H$9</c:f>
              <c:strCache>
                <c:ptCount val="4"/>
                <c:pt idx="0">
                  <c:v>Atende</c:v>
                </c:pt>
                <c:pt idx="1">
                  <c:v>Atende Parcialmente</c:v>
                </c:pt>
                <c:pt idx="2">
                  <c:v>Não Atende</c:v>
                </c:pt>
                <c:pt idx="3">
                  <c:v>Não Se Aplica</c:v>
                </c:pt>
              </c:strCache>
            </c:strRef>
          </c:cat>
          <c:val>
            <c:numRef>
              <c:f>AMBIENTAL!$J$6:$J$9</c:f>
              <c:numCache>
                <c:formatCode>0.0%</c:formatCode>
                <c:ptCount val="4"/>
                <c:pt idx="0">
                  <c:v>8.6956521739130432E-2</c:v>
                </c:pt>
                <c:pt idx="1">
                  <c:v>0.52173913043478259</c:v>
                </c:pt>
                <c:pt idx="2">
                  <c:v>0.34782608695652173</c:v>
                </c:pt>
                <c:pt idx="3">
                  <c:v>4.3478260869565216E-2</c:v>
                </c:pt>
              </c:numCache>
            </c:numRef>
          </c:val>
          <c:extLst>
            <c:ext xmlns:c16="http://schemas.microsoft.com/office/drawing/2014/chart" uri="{C3380CC4-5D6E-409C-BE32-E72D297353CC}">
              <c16:uniqueId val="{00000008-325C-4051-996C-30076517FE31}"/>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325C-4051-996C-30076517FE31}"/>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325C-4051-996C-30076517FE31}"/>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325C-4051-996C-30076517FE31}"/>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325C-4051-996C-30076517FE31}"/>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AMBIENTAL!$H$6:$H$9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AMBIENTAL!$I$6:$I$9</c15:sqref>
                        </c15:formulaRef>
                      </c:ext>
                    </c:extLst>
                    <c:numCache>
                      <c:formatCode>General</c:formatCode>
                      <c:ptCount val="4"/>
                      <c:pt idx="0">
                        <c:v>2</c:v>
                      </c:pt>
                      <c:pt idx="1">
                        <c:v>12</c:v>
                      </c:pt>
                      <c:pt idx="2">
                        <c:v>8</c:v>
                      </c:pt>
                      <c:pt idx="3">
                        <c:v>1</c:v>
                      </c:pt>
                    </c:numCache>
                  </c:numRef>
                </c:val>
                <c:extLst>
                  <c:ext xmlns:c16="http://schemas.microsoft.com/office/drawing/2014/chart" uri="{C3380CC4-5D6E-409C-BE32-E72D297353CC}">
                    <c16:uniqueId val="{00000011-325C-4051-996C-30076517FE31}"/>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sz="1200"/>
              <a:t>Ensaios de Reabilitação</a:t>
            </a:r>
            <a:r>
              <a:rPr lang="pt-BR" sz="1200" baseline="0"/>
              <a:t> ou Restauração</a:t>
            </a:r>
            <a:endParaRPr lang="pt-BR" sz="1200"/>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5422-4A9A-A20B-4BDF8D434BFB}"/>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5422-4A9A-A20B-4BDF8D434BFB}"/>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5422-4A9A-A20B-4BDF8D434BFB}"/>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5422-4A9A-A20B-4BDF8D434BF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ENSAIOS_REABILIT_RESTAURAÇ!$H$6:$H$9</c:f>
              <c:strCache>
                <c:ptCount val="4"/>
                <c:pt idx="0">
                  <c:v>Atende</c:v>
                </c:pt>
                <c:pt idx="1">
                  <c:v>Atende Parcialmente</c:v>
                </c:pt>
                <c:pt idx="2">
                  <c:v>Não Atende</c:v>
                </c:pt>
                <c:pt idx="3">
                  <c:v>Não Se Aplica</c:v>
                </c:pt>
              </c:strCache>
            </c:strRef>
          </c:cat>
          <c:val>
            <c:numRef>
              <c:f>ENSAIOS_REABILIT_RESTAURAÇ!$J$6:$J$9</c:f>
              <c:numCache>
                <c:formatCode>0.0%</c:formatCode>
                <c:ptCount val="4"/>
                <c:pt idx="0">
                  <c:v>8.9285714285714288E-2</c:v>
                </c:pt>
                <c:pt idx="1">
                  <c:v>0.10714285714285714</c:v>
                </c:pt>
                <c:pt idx="2">
                  <c:v>0.75</c:v>
                </c:pt>
                <c:pt idx="3">
                  <c:v>5.3571428571428568E-2</c:v>
                </c:pt>
              </c:numCache>
            </c:numRef>
          </c:val>
          <c:extLst>
            <c:ext xmlns:c16="http://schemas.microsoft.com/office/drawing/2014/chart" uri="{C3380CC4-5D6E-409C-BE32-E72D297353CC}">
              <c16:uniqueId val="{00000008-5422-4A9A-A20B-4BDF8D434BFB}"/>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5422-4A9A-A20B-4BDF8D434BFB}"/>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5422-4A9A-A20B-4BDF8D434BFB}"/>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5422-4A9A-A20B-4BDF8D434BFB}"/>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5422-4A9A-A20B-4BDF8D434BFB}"/>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ENSAIOS_REABILIT_RESTAURAÇ!$H$6:$H$9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ENSAIOS_REABILIT_RESTAURAÇ!$I$6:$I$9</c15:sqref>
                        </c15:formulaRef>
                      </c:ext>
                    </c:extLst>
                    <c:numCache>
                      <c:formatCode>General</c:formatCode>
                      <c:ptCount val="4"/>
                      <c:pt idx="0">
                        <c:v>5</c:v>
                      </c:pt>
                      <c:pt idx="1">
                        <c:v>6</c:v>
                      </c:pt>
                      <c:pt idx="2">
                        <c:v>42</c:v>
                      </c:pt>
                      <c:pt idx="3">
                        <c:v>3</c:v>
                      </c:pt>
                    </c:numCache>
                  </c:numRef>
                </c:val>
                <c:extLst>
                  <c:ext xmlns:c16="http://schemas.microsoft.com/office/drawing/2014/chart" uri="{C3380CC4-5D6E-409C-BE32-E72D297353CC}">
                    <c16:uniqueId val="{00000011-5422-4A9A-A20B-4BDF8D434BFB}"/>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Projeto Geométrico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1B30-4FEC-AE64-24172F3ABF37}"/>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1B30-4FEC-AE64-24172F3ABF37}"/>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1B30-4FEC-AE64-24172F3ABF37}"/>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1B30-4FEC-AE64-24172F3ABF3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GEOMÉTRICO!$H$6:$H$9</c:f>
              <c:strCache>
                <c:ptCount val="4"/>
                <c:pt idx="0">
                  <c:v>Atende</c:v>
                </c:pt>
                <c:pt idx="1">
                  <c:v>Atende Parcialmente</c:v>
                </c:pt>
                <c:pt idx="2">
                  <c:v>Não Atende</c:v>
                </c:pt>
                <c:pt idx="3">
                  <c:v>Não Se Aplica</c:v>
                </c:pt>
              </c:strCache>
            </c:strRef>
          </c:cat>
          <c:val>
            <c:numRef>
              <c:f>GEOMÉTRICO!$J$6:$J$9</c:f>
              <c:numCache>
                <c:formatCode>0.0%</c:formatCode>
                <c:ptCount val="4"/>
                <c:pt idx="0">
                  <c:v>0.04</c:v>
                </c:pt>
                <c:pt idx="1">
                  <c:v>0.88</c:v>
                </c:pt>
                <c:pt idx="2">
                  <c:v>0.04</c:v>
                </c:pt>
                <c:pt idx="3">
                  <c:v>0.04</c:v>
                </c:pt>
              </c:numCache>
            </c:numRef>
          </c:val>
          <c:extLst>
            <c:ext xmlns:c16="http://schemas.microsoft.com/office/drawing/2014/chart" uri="{C3380CC4-5D6E-409C-BE32-E72D297353CC}">
              <c16:uniqueId val="{00000008-1B30-4FEC-AE64-24172F3ABF37}"/>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1B30-4FEC-AE64-24172F3ABF37}"/>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1B30-4FEC-AE64-24172F3ABF37}"/>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1B30-4FEC-AE64-24172F3ABF37}"/>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1B30-4FEC-AE64-24172F3ABF3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GEOMÉTRICO!$H$6:$H$9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GEOMÉTRICO!$I$6:$I$9</c15:sqref>
                        </c15:formulaRef>
                      </c:ext>
                    </c:extLst>
                    <c:numCache>
                      <c:formatCode>General</c:formatCode>
                      <c:ptCount val="4"/>
                      <c:pt idx="0">
                        <c:v>2</c:v>
                      </c:pt>
                      <c:pt idx="1">
                        <c:v>44</c:v>
                      </c:pt>
                      <c:pt idx="2">
                        <c:v>2</c:v>
                      </c:pt>
                      <c:pt idx="3">
                        <c:v>2</c:v>
                      </c:pt>
                    </c:numCache>
                  </c:numRef>
                </c:val>
                <c:extLst>
                  <c:ext xmlns:c16="http://schemas.microsoft.com/office/drawing/2014/chart" uri="{C3380CC4-5D6E-409C-BE32-E72D297353CC}">
                    <c16:uniqueId val="{00000011-1B30-4FEC-AE64-24172F3ABF37}"/>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Projeto de Terraplanagem</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D5DE-468E-8F8A-519D6C882D37}"/>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D5DE-468E-8F8A-519D6C882D37}"/>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D5DE-468E-8F8A-519D6C882D37}"/>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D5DE-468E-8F8A-519D6C882D3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TERRAPLANAGEM!$H$6:$H$9</c:f>
              <c:strCache>
                <c:ptCount val="4"/>
                <c:pt idx="0">
                  <c:v>Atende</c:v>
                </c:pt>
                <c:pt idx="1">
                  <c:v>Atende Parcialmente</c:v>
                </c:pt>
                <c:pt idx="2">
                  <c:v>Não Atende</c:v>
                </c:pt>
                <c:pt idx="3">
                  <c:v>Não Se Aplica</c:v>
                </c:pt>
              </c:strCache>
            </c:strRef>
          </c:cat>
          <c:val>
            <c:numRef>
              <c:f>TERRAPLANAGEM!$J$6:$J$9</c:f>
              <c:numCache>
                <c:formatCode>0.0%</c:formatCode>
                <c:ptCount val="4"/>
                <c:pt idx="0">
                  <c:v>1.3698630136986301E-2</c:v>
                </c:pt>
                <c:pt idx="1">
                  <c:v>0.79452054794520544</c:v>
                </c:pt>
                <c:pt idx="2">
                  <c:v>2.7397260273972601E-2</c:v>
                </c:pt>
                <c:pt idx="3">
                  <c:v>0.16438356164383561</c:v>
                </c:pt>
              </c:numCache>
            </c:numRef>
          </c:val>
          <c:extLst>
            <c:ext xmlns:c16="http://schemas.microsoft.com/office/drawing/2014/chart" uri="{C3380CC4-5D6E-409C-BE32-E72D297353CC}">
              <c16:uniqueId val="{00000008-D5DE-468E-8F8A-519D6C882D37}"/>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D5DE-468E-8F8A-519D6C882D37}"/>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D5DE-468E-8F8A-519D6C882D37}"/>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D5DE-468E-8F8A-519D6C882D37}"/>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D5DE-468E-8F8A-519D6C882D37}"/>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TERRAPLANAGEM!$H$6:$H$9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TERRAPLANAGEM!$I$6:$I$9</c15:sqref>
                        </c15:formulaRef>
                      </c:ext>
                    </c:extLst>
                    <c:numCache>
                      <c:formatCode>General</c:formatCode>
                      <c:ptCount val="4"/>
                      <c:pt idx="0">
                        <c:v>1</c:v>
                      </c:pt>
                      <c:pt idx="1">
                        <c:v>58</c:v>
                      </c:pt>
                      <c:pt idx="2">
                        <c:v>2</c:v>
                      </c:pt>
                      <c:pt idx="3">
                        <c:v>12</c:v>
                      </c:pt>
                    </c:numCache>
                  </c:numRef>
                </c:val>
                <c:extLst>
                  <c:ext xmlns:c16="http://schemas.microsoft.com/office/drawing/2014/chart" uri="{C3380CC4-5D6E-409C-BE32-E72D297353CC}">
                    <c16:uniqueId val="{00000011-D5DE-468E-8F8A-519D6C882D37}"/>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Projeto de Pavimentação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A973-4B49-8A30-E4C66FE5B759}"/>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A973-4B49-8A30-E4C66FE5B759}"/>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A973-4B49-8A30-E4C66FE5B759}"/>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A973-4B49-8A30-E4C66FE5B75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PAVIMENTAÇÃO!$H$6:$H$9</c:f>
              <c:strCache>
                <c:ptCount val="4"/>
                <c:pt idx="0">
                  <c:v>Atende</c:v>
                </c:pt>
                <c:pt idx="1">
                  <c:v>Atende Parcialmente</c:v>
                </c:pt>
                <c:pt idx="2">
                  <c:v>Não Atende</c:v>
                </c:pt>
                <c:pt idx="3">
                  <c:v>Não Se Aplica</c:v>
                </c:pt>
              </c:strCache>
            </c:strRef>
          </c:cat>
          <c:val>
            <c:numRef>
              <c:f>PAVIMENTAÇÃO!$J$6:$J$9</c:f>
              <c:numCache>
                <c:formatCode>0.0%</c:formatCode>
                <c:ptCount val="4"/>
                <c:pt idx="0">
                  <c:v>1.3513513513513514E-2</c:v>
                </c:pt>
                <c:pt idx="1">
                  <c:v>0.91891891891891897</c:v>
                </c:pt>
                <c:pt idx="2">
                  <c:v>2.7027027027027029E-2</c:v>
                </c:pt>
                <c:pt idx="3">
                  <c:v>4.0540540540540543E-2</c:v>
                </c:pt>
              </c:numCache>
            </c:numRef>
          </c:val>
          <c:extLst>
            <c:ext xmlns:c16="http://schemas.microsoft.com/office/drawing/2014/chart" uri="{C3380CC4-5D6E-409C-BE32-E72D297353CC}">
              <c16:uniqueId val="{00000008-A973-4B49-8A30-E4C66FE5B759}"/>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A973-4B49-8A30-E4C66FE5B75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A973-4B49-8A30-E4C66FE5B75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A973-4B49-8A30-E4C66FE5B75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A973-4B49-8A30-E4C66FE5B75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PAVIMENTAÇÃO!$H$6:$H$9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PAVIMENTAÇÃO!$I$6:$I$9</c15:sqref>
                        </c15:formulaRef>
                      </c:ext>
                    </c:extLst>
                    <c:numCache>
                      <c:formatCode>General</c:formatCode>
                      <c:ptCount val="4"/>
                      <c:pt idx="0">
                        <c:v>1</c:v>
                      </c:pt>
                      <c:pt idx="1">
                        <c:v>68</c:v>
                      </c:pt>
                      <c:pt idx="2">
                        <c:v>2</c:v>
                      </c:pt>
                      <c:pt idx="3">
                        <c:v>3</c:v>
                      </c:pt>
                    </c:numCache>
                  </c:numRef>
                </c:val>
                <c:extLst>
                  <c:ext xmlns:c16="http://schemas.microsoft.com/office/drawing/2014/chart" uri="{C3380CC4-5D6E-409C-BE32-E72D297353CC}">
                    <c16:uniqueId val="{00000011-A973-4B49-8A30-E4C66FE5B759}"/>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Projeto de Drenagem</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28F0-469D-A628-722D7A002F19}"/>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28F0-469D-A628-722D7A002F19}"/>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28F0-469D-A628-722D7A002F19}"/>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28F0-469D-A628-722D7A002F1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DRENAGEM!$H$6:$H$9</c:f>
              <c:strCache>
                <c:ptCount val="4"/>
                <c:pt idx="0">
                  <c:v>Atende</c:v>
                </c:pt>
                <c:pt idx="1">
                  <c:v>Atende Parcialmente</c:v>
                </c:pt>
                <c:pt idx="2">
                  <c:v>Não Atende</c:v>
                </c:pt>
                <c:pt idx="3">
                  <c:v>Não Se Aplica</c:v>
                </c:pt>
              </c:strCache>
            </c:strRef>
          </c:cat>
          <c:val>
            <c:numRef>
              <c:f>DRENAGEM!$J$6:$J$9</c:f>
              <c:numCache>
                <c:formatCode>0.0%</c:formatCode>
                <c:ptCount val="4"/>
                <c:pt idx="0">
                  <c:v>3.896103896103896E-2</c:v>
                </c:pt>
                <c:pt idx="1">
                  <c:v>0.89610389610389607</c:v>
                </c:pt>
                <c:pt idx="2">
                  <c:v>3.896103896103896E-2</c:v>
                </c:pt>
                <c:pt idx="3">
                  <c:v>2.5974025974025976E-2</c:v>
                </c:pt>
              </c:numCache>
            </c:numRef>
          </c:val>
          <c:extLst>
            <c:ext xmlns:c16="http://schemas.microsoft.com/office/drawing/2014/chart" uri="{C3380CC4-5D6E-409C-BE32-E72D297353CC}">
              <c16:uniqueId val="{00000008-28F0-469D-A628-722D7A002F19}"/>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28F0-469D-A628-722D7A002F1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28F0-469D-A628-722D7A002F1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28F0-469D-A628-722D7A002F1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28F0-469D-A628-722D7A002F1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DRENAGEM!$H$6:$H$9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DRENAGEM!$I$6:$I$9</c15:sqref>
                        </c15:formulaRef>
                      </c:ext>
                    </c:extLst>
                    <c:numCache>
                      <c:formatCode>General</c:formatCode>
                      <c:ptCount val="4"/>
                      <c:pt idx="0">
                        <c:v>3</c:v>
                      </c:pt>
                      <c:pt idx="1">
                        <c:v>69</c:v>
                      </c:pt>
                      <c:pt idx="2">
                        <c:v>3</c:v>
                      </c:pt>
                      <c:pt idx="3">
                        <c:v>2</c:v>
                      </c:pt>
                    </c:numCache>
                  </c:numRef>
                </c:val>
                <c:extLst>
                  <c:ext xmlns:c16="http://schemas.microsoft.com/office/drawing/2014/chart" uri="{C3380CC4-5D6E-409C-BE32-E72D297353CC}">
                    <c16:uniqueId val="{00000011-28F0-469D-A628-722D7A002F19}"/>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Projeto de Sinalização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D2DD-4AF9-8A29-8E759CF81FEC}"/>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D2DD-4AF9-8A29-8E759CF81FEC}"/>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D2DD-4AF9-8A29-8E759CF81FEC}"/>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D2DD-4AF9-8A29-8E759CF81FE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SINALIZAÇÃO!$H$6:$H$9</c:f>
              <c:strCache>
                <c:ptCount val="4"/>
                <c:pt idx="0">
                  <c:v>Atende</c:v>
                </c:pt>
                <c:pt idx="1">
                  <c:v>Atende Parcialmente</c:v>
                </c:pt>
                <c:pt idx="2">
                  <c:v>Não Atende</c:v>
                </c:pt>
                <c:pt idx="3">
                  <c:v>Não Se Aplica</c:v>
                </c:pt>
              </c:strCache>
            </c:strRef>
          </c:cat>
          <c:val>
            <c:numRef>
              <c:f>SINALIZAÇÃO!$J$6:$J$9</c:f>
              <c:numCache>
                <c:formatCode>0.0%</c:formatCode>
                <c:ptCount val="4"/>
                <c:pt idx="0">
                  <c:v>3.3333333333333333E-2</c:v>
                </c:pt>
                <c:pt idx="1">
                  <c:v>0.8833333333333333</c:v>
                </c:pt>
                <c:pt idx="2">
                  <c:v>0.05</c:v>
                </c:pt>
                <c:pt idx="3">
                  <c:v>3.3333333333333333E-2</c:v>
                </c:pt>
              </c:numCache>
            </c:numRef>
          </c:val>
          <c:extLst>
            <c:ext xmlns:c16="http://schemas.microsoft.com/office/drawing/2014/chart" uri="{C3380CC4-5D6E-409C-BE32-E72D297353CC}">
              <c16:uniqueId val="{00000008-D2DD-4AF9-8A29-8E759CF81FEC}"/>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D2DD-4AF9-8A29-8E759CF81FEC}"/>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D2DD-4AF9-8A29-8E759CF81FEC}"/>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D2DD-4AF9-8A29-8E759CF81FEC}"/>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D2DD-4AF9-8A29-8E759CF81FEC}"/>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SINALIZAÇÃO!$H$6:$H$9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SINALIZAÇÃO!$I$6:$I$9</c15:sqref>
                        </c15:formulaRef>
                      </c:ext>
                    </c:extLst>
                    <c:numCache>
                      <c:formatCode>General</c:formatCode>
                      <c:ptCount val="4"/>
                      <c:pt idx="0">
                        <c:v>2</c:v>
                      </c:pt>
                      <c:pt idx="1">
                        <c:v>53</c:v>
                      </c:pt>
                      <c:pt idx="2">
                        <c:v>3</c:v>
                      </c:pt>
                      <c:pt idx="3">
                        <c:v>2</c:v>
                      </c:pt>
                    </c:numCache>
                  </c:numRef>
                </c:val>
                <c:extLst>
                  <c:ext xmlns:c16="http://schemas.microsoft.com/office/drawing/2014/chart" uri="{C3380CC4-5D6E-409C-BE32-E72D297353CC}">
                    <c16:uniqueId val="{00000011-D2DD-4AF9-8A29-8E759CF81FEC}"/>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Projetos</a:t>
            </a:r>
            <a:r>
              <a:rPr lang="en-US" baseline="0"/>
              <a:t> de OAE</a:t>
            </a:r>
            <a:endParaRPr lang="en-US"/>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77EB-402A-BF0C-1CA1957AA152}"/>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77EB-402A-BF0C-1CA1957AA152}"/>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77EB-402A-BF0C-1CA1957AA152}"/>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77EB-402A-BF0C-1CA1957AA15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OAE!$H$6:$H$9</c:f>
              <c:strCache>
                <c:ptCount val="4"/>
                <c:pt idx="0">
                  <c:v>Atende</c:v>
                </c:pt>
                <c:pt idx="1">
                  <c:v>Atende Parcialmente</c:v>
                </c:pt>
                <c:pt idx="2">
                  <c:v>Não Atende</c:v>
                </c:pt>
                <c:pt idx="3">
                  <c:v>Não Se Aplica</c:v>
                </c:pt>
              </c:strCache>
            </c:strRef>
          </c:cat>
          <c:val>
            <c:numRef>
              <c:f>OAE!$J$6:$J$9</c:f>
              <c:numCache>
                <c:formatCode>0.0%</c:formatCode>
                <c:ptCount val="4"/>
                <c:pt idx="0">
                  <c:v>1.8691588785046728E-2</c:v>
                </c:pt>
                <c:pt idx="1">
                  <c:v>0.89719626168224298</c:v>
                </c:pt>
                <c:pt idx="2">
                  <c:v>7.476635514018691E-2</c:v>
                </c:pt>
                <c:pt idx="3">
                  <c:v>9.3457943925233638E-3</c:v>
                </c:pt>
              </c:numCache>
            </c:numRef>
          </c:val>
          <c:extLst>
            <c:ext xmlns:c16="http://schemas.microsoft.com/office/drawing/2014/chart" uri="{C3380CC4-5D6E-409C-BE32-E72D297353CC}">
              <c16:uniqueId val="{00000008-77EB-402A-BF0C-1CA1957AA152}"/>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77EB-402A-BF0C-1CA1957AA152}"/>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77EB-402A-BF0C-1CA1957AA152}"/>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77EB-402A-BF0C-1CA1957AA152}"/>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77EB-402A-BF0C-1CA1957AA152}"/>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OAE!$H$6:$H$9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OAE!$I$6:$I$9</c15:sqref>
                        </c15:formulaRef>
                      </c:ext>
                    </c:extLst>
                    <c:numCache>
                      <c:formatCode>General</c:formatCode>
                      <c:ptCount val="4"/>
                      <c:pt idx="0">
                        <c:v>4</c:v>
                      </c:pt>
                      <c:pt idx="1">
                        <c:v>192</c:v>
                      </c:pt>
                      <c:pt idx="2">
                        <c:v>16</c:v>
                      </c:pt>
                      <c:pt idx="3">
                        <c:v>2</c:v>
                      </c:pt>
                    </c:numCache>
                  </c:numRef>
                </c:val>
                <c:extLst>
                  <c:ext xmlns:c16="http://schemas.microsoft.com/office/drawing/2014/chart" uri="{C3380CC4-5D6E-409C-BE32-E72D297353CC}">
                    <c16:uniqueId val="{00000011-77EB-402A-BF0C-1CA1957AA152}"/>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Projeto de Paisagismo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16FE-4982-AF74-AA0B2042CE8A}"/>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16FE-4982-AF74-AA0B2042CE8A}"/>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16FE-4982-AF74-AA0B2042CE8A}"/>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16FE-4982-AF74-AA0B2042CE8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PAISAGISMO!$H$6:$H$9</c:f>
              <c:strCache>
                <c:ptCount val="4"/>
                <c:pt idx="0">
                  <c:v>Atende</c:v>
                </c:pt>
                <c:pt idx="1">
                  <c:v>Atende Parcialmente</c:v>
                </c:pt>
                <c:pt idx="2">
                  <c:v>Não Atende</c:v>
                </c:pt>
                <c:pt idx="3">
                  <c:v>Não Se Aplica</c:v>
                </c:pt>
              </c:strCache>
            </c:strRef>
          </c:cat>
          <c:val>
            <c:numRef>
              <c:f>PAISAGISMO!$J$6:$J$9</c:f>
              <c:numCache>
                <c:formatCode>0.0%</c:formatCode>
                <c:ptCount val="4"/>
                <c:pt idx="0">
                  <c:v>8.3333333333333329E-2</c:v>
                </c:pt>
                <c:pt idx="1">
                  <c:v>0.66666666666666663</c:v>
                </c:pt>
                <c:pt idx="2">
                  <c:v>0.16666666666666666</c:v>
                </c:pt>
                <c:pt idx="3">
                  <c:v>8.3333333333333329E-2</c:v>
                </c:pt>
              </c:numCache>
            </c:numRef>
          </c:val>
          <c:extLst>
            <c:ext xmlns:c16="http://schemas.microsoft.com/office/drawing/2014/chart" uri="{C3380CC4-5D6E-409C-BE32-E72D297353CC}">
              <c16:uniqueId val="{00000008-16FE-4982-AF74-AA0B2042CE8A}"/>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16FE-4982-AF74-AA0B2042CE8A}"/>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16FE-4982-AF74-AA0B2042CE8A}"/>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16FE-4982-AF74-AA0B2042CE8A}"/>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16FE-4982-AF74-AA0B2042CE8A}"/>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PAISAGISMO!$H$6:$H$9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PAISAGISMO!$I$6:$I$9</c15:sqref>
                        </c15:formulaRef>
                      </c:ext>
                    </c:extLst>
                    <c:numCache>
                      <c:formatCode>General</c:formatCode>
                      <c:ptCount val="4"/>
                      <c:pt idx="0">
                        <c:v>1</c:v>
                      </c:pt>
                      <c:pt idx="1">
                        <c:v>8</c:v>
                      </c:pt>
                      <c:pt idx="2">
                        <c:v>2</c:v>
                      </c:pt>
                      <c:pt idx="3">
                        <c:v>1</c:v>
                      </c:pt>
                    </c:numCache>
                  </c:numRef>
                </c:val>
                <c:extLst>
                  <c:ext xmlns:c16="http://schemas.microsoft.com/office/drawing/2014/chart" uri="{C3380CC4-5D6E-409C-BE32-E72D297353CC}">
                    <c16:uniqueId val="{00000011-16FE-4982-AF74-AA0B2042CE8A}"/>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sz="1400"/>
              <a:t>Projeto de Iluminação</a:t>
            </a:r>
            <a:r>
              <a:rPr lang="pt-BR" sz="1400" baseline="0"/>
              <a:t> Rodoviária</a:t>
            </a:r>
            <a:endParaRPr lang="pt-BR" sz="1400"/>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35C8-4902-BAAF-F9AAB1863A93}"/>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35C8-4902-BAAF-F9AAB1863A93}"/>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35C8-4902-BAAF-F9AAB1863A93}"/>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35C8-4902-BAAF-F9AAB1863A9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ILUMINAÇÃO!$H$6:$H$9</c:f>
              <c:strCache>
                <c:ptCount val="4"/>
                <c:pt idx="0">
                  <c:v>Atende</c:v>
                </c:pt>
                <c:pt idx="1">
                  <c:v>Atende Parcialmente</c:v>
                </c:pt>
                <c:pt idx="2">
                  <c:v>Não Atende</c:v>
                </c:pt>
                <c:pt idx="3">
                  <c:v>Não Se Aplica</c:v>
                </c:pt>
              </c:strCache>
            </c:strRef>
          </c:cat>
          <c:val>
            <c:numRef>
              <c:f>ILUMINAÇÃO!$J$6:$J$9</c:f>
              <c:numCache>
                <c:formatCode>0.0%</c:formatCode>
                <c:ptCount val="4"/>
                <c:pt idx="0">
                  <c:v>3.3333333333333333E-2</c:v>
                </c:pt>
                <c:pt idx="1">
                  <c:v>0.76666666666666672</c:v>
                </c:pt>
                <c:pt idx="2">
                  <c:v>0.1</c:v>
                </c:pt>
                <c:pt idx="3">
                  <c:v>0.1</c:v>
                </c:pt>
              </c:numCache>
            </c:numRef>
          </c:val>
          <c:extLst>
            <c:ext xmlns:c16="http://schemas.microsoft.com/office/drawing/2014/chart" uri="{C3380CC4-5D6E-409C-BE32-E72D297353CC}">
              <c16:uniqueId val="{00000008-35C8-4902-BAAF-F9AAB1863A93}"/>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35C8-4902-BAAF-F9AAB1863A9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35C8-4902-BAAF-F9AAB1863A9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35C8-4902-BAAF-F9AAB1863A9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35C8-4902-BAAF-F9AAB1863A9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ILUMINAÇÃO!$H$6:$H$9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ILUMINAÇÃO!$I$6:$I$9</c15:sqref>
                        </c15:formulaRef>
                      </c:ext>
                    </c:extLst>
                    <c:numCache>
                      <c:formatCode>General</c:formatCode>
                      <c:ptCount val="4"/>
                      <c:pt idx="0">
                        <c:v>1</c:v>
                      </c:pt>
                      <c:pt idx="1">
                        <c:v>23</c:v>
                      </c:pt>
                      <c:pt idx="2">
                        <c:v>3</c:v>
                      </c:pt>
                      <c:pt idx="3">
                        <c:v>3</c:v>
                      </c:pt>
                    </c:numCache>
                  </c:numRef>
                </c:val>
                <c:extLst>
                  <c:ext xmlns:c16="http://schemas.microsoft.com/office/drawing/2014/chart" uri="{C3380CC4-5D6E-409C-BE32-E72D297353CC}">
                    <c16:uniqueId val="{00000011-35C8-4902-BAAF-F9AAB1863A93}"/>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Fase de Planejamento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1D50-4DDC-AB54-BE6D623637E0}"/>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1D50-4DDC-AB54-BE6D623637E0}"/>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1D50-4DDC-AB54-BE6D623637E0}"/>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1D50-4DDC-AB54-BE6D623637E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PLANEJAMENTO!$H$6:$H$9</c:f>
              <c:strCache>
                <c:ptCount val="4"/>
                <c:pt idx="0">
                  <c:v>Atende</c:v>
                </c:pt>
                <c:pt idx="1">
                  <c:v>Atende Parcialmente</c:v>
                </c:pt>
                <c:pt idx="2">
                  <c:v>Não Atende</c:v>
                </c:pt>
                <c:pt idx="3">
                  <c:v>Não Se Aplica</c:v>
                </c:pt>
              </c:strCache>
            </c:strRef>
          </c:cat>
          <c:val>
            <c:numRef>
              <c:f>PLANEJAMENTO!$J$6:$J$9</c:f>
              <c:numCache>
                <c:formatCode>0.0%</c:formatCode>
                <c:ptCount val="4"/>
                <c:pt idx="0">
                  <c:v>0.14893617021276595</c:v>
                </c:pt>
                <c:pt idx="1">
                  <c:v>0.68085106382978722</c:v>
                </c:pt>
                <c:pt idx="2">
                  <c:v>8.5106382978723402E-2</c:v>
                </c:pt>
                <c:pt idx="3">
                  <c:v>8.5106382978723402E-2</c:v>
                </c:pt>
              </c:numCache>
            </c:numRef>
          </c:val>
          <c:extLst>
            <c:ext xmlns:c16="http://schemas.microsoft.com/office/drawing/2014/chart" uri="{C3380CC4-5D6E-409C-BE32-E72D297353CC}">
              <c16:uniqueId val="{00000008-1D50-4DDC-AB54-BE6D623637E0}"/>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1D50-4DDC-AB54-BE6D623637E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1D50-4DDC-AB54-BE6D623637E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1D50-4DDC-AB54-BE6D623637E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1D50-4DDC-AB54-BE6D623637E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PLANEJAMENTO!$H$6:$H$9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PLANEJAMENTO!$I$6:$I$9</c15:sqref>
                        </c15:formulaRef>
                      </c:ext>
                    </c:extLst>
                    <c:numCache>
                      <c:formatCode>General</c:formatCode>
                      <c:ptCount val="4"/>
                      <c:pt idx="0">
                        <c:v>7</c:v>
                      </c:pt>
                      <c:pt idx="1">
                        <c:v>32</c:v>
                      </c:pt>
                      <c:pt idx="2">
                        <c:v>4</c:v>
                      </c:pt>
                      <c:pt idx="3">
                        <c:v>4</c:v>
                      </c:pt>
                    </c:numCache>
                  </c:numRef>
                </c:val>
                <c:extLst>
                  <c:ext xmlns:c16="http://schemas.microsoft.com/office/drawing/2014/chart" uri="{C3380CC4-5D6E-409C-BE32-E72D297353CC}">
                    <c16:uniqueId val="{00000011-1D50-4DDC-AB54-BE6D623637E0}"/>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a:t>Análise</a:t>
            </a:r>
            <a:r>
              <a:rPr lang="pt-BR" baseline="0"/>
              <a:t> Global</a:t>
            </a:r>
            <a:endParaRPr lang="pt-B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manualLayout>
          <c:layoutTarget val="inner"/>
          <c:xMode val="edge"/>
          <c:yMode val="edge"/>
          <c:x val="0.25748081985838167"/>
          <c:y val="9.3168297550147314E-2"/>
          <c:w val="0.63282904756714398"/>
          <c:h val="0.88930651128123805"/>
        </c:manualLayout>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F129-48D7-B976-BD14A90FC4A6}"/>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F129-48D7-B976-BD14A90FC4A6}"/>
              </c:ext>
            </c:extLst>
          </c:dPt>
          <c:dPt>
            <c:idx val="2"/>
            <c:bubble3D val="0"/>
            <c:spPr>
              <a:solidFill>
                <a:srgbClr val="FF00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F129-48D7-B976-BD14A90FC4A6}"/>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F129-48D7-B976-BD14A90FC4A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GRÁFICOS!$I$109:$I$112</c:f>
              <c:strCache>
                <c:ptCount val="4"/>
                <c:pt idx="0">
                  <c:v>Atende</c:v>
                </c:pt>
                <c:pt idx="1">
                  <c:v>Atende Parcialmente</c:v>
                </c:pt>
                <c:pt idx="2">
                  <c:v>Não Atende</c:v>
                </c:pt>
                <c:pt idx="3">
                  <c:v>Não Se Aplica</c:v>
                </c:pt>
              </c:strCache>
            </c:strRef>
          </c:cat>
          <c:val>
            <c:numRef>
              <c:f>GRÁFICOS!$K$109:$K$112</c:f>
              <c:numCache>
                <c:formatCode>0.0%</c:formatCode>
                <c:ptCount val="4"/>
                <c:pt idx="0">
                  <c:v>0.13394755492558469</c:v>
                </c:pt>
                <c:pt idx="1">
                  <c:v>0.67115520907158044</c:v>
                </c:pt>
                <c:pt idx="2">
                  <c:v>0.12756909992912827</c:v>
                </c:pt>
                <c:pt idx="3">
                  <c:v>6.7328136073706593E-2</c:v>
                </c:pt>
              </c:numCache>
            </c:numRef>
          </c:val>
          <c:extLst>
            <c:ext xmlns:c16="http://schemas.microsoft.com/office/drawing/2014/chart" uri="{C3380CC4-5D6E-409C-BE32-E72D297353CC}">
              <c16:uniqueId val="{00000008-F129-48D7-B976-BD14A90FC4A6}"/>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F129-48D7-B976-BD14A90FC4A6}"/>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F129-48D7-B976-BD14A90FC4A6}"/>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F129-48D7-B976-BD14A90FC4A6}"/>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F129-48D7-B976-BD14A90FC4A6}"/>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GRÁFICOS!$I$109:$I$112</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GRÁFICOS!$J$109:$J$112</c15:sqref>
                        </c15:formulaRef>
                      </c:ext>
                    </c:extLst>
                    <c:numCache>
                      <c:formatCode>General</c:formatCode>
                      <c:ptCount val="4"/>
                      <c:pt idx="0">
                        <c:v>189</c:v>
                      </c:pt>
                      <c:pt idx="1">
                        <c:v>947</c:v>
                      </c:pt>
                      <c:pt idx="2">
                        <c:v>180</c:v>
                      </c:pt>
                      <c:pt idx="3">
                        <c:v>95</c:v>
                      </c:pt>
                    </c:numCache>
                  </c:numRef>
                </c:val>
                <c:extLst>
                  <c:ext xmlns:c16="http://schemas.microsoft.com/office/drawing/2014/chart" uri="{C3380CC4-5D6E-409C-BE32-E72D297353CC}">
                    <c16:uniqueId val="{00000011-F129-48D7-B976-BD14A90FC4A6}"/>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Projetos</a:t>
            </a:r>
            <a:r>
              <a:rPr lang="en-US" baseline="0"/>
              <a:t> de OAC</a:t>
            </a:r>
            <a:endParaRPr lang="en-US"/>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1829-41CA-BC85-01ABC20508B9}"/>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1829-41CA-BC85-01ABC20508B9}"/>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1829-41CA-BC85-01ABC20508B9}"/>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1829-41CA-BC85-01ABC20508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OAC!$H$6:$H$9</c:f>
              <c:strCache>
                <c:ptCount val="4"/>
                <c:pt idx="0">
                  <c:v>Atende</c:v>
                </c:pt>
                <c:pt idx="1">
                  <c:v>Atende Parcialmente</c:v>
                </c:pt>
                <c:pt idx="2">
                  <c:v>Não Atende</c:v>
                </c:pt>
                <c:pt idx="3">
                  <c:v>Não Se Aplica</c:v>
                </c:pt>
              </c:strCache>
            </c:strRef>
          </c:cat>
          <c:val>
            <c:numRef>
              <c:f>OAC!$J$6:$J$9</c:f>
              <c:numCache>
                <c:formatCode>0.0%</c:formatCode>
                <c:ptCount val="4"/>
                <c:pt idx="0">
                  <c:v>0.40322580645161288</c:v>
                </c:pt>
                <c:pt idx="1">
                  <c:v>0.56451612903225812</c:v>
                </c:pt>
                <c:pt idx="2">
                  <c:v>1.6129032258064516E-2</c:v>
                </c:pt>
                <c:pt idx="3">
                  <c:v>1.6129032258064516E-2</c:v>
                </c:pt>
              </c:numCache>
            </c:numRef>
          </c:val>
          <c:extLst>
            <c:ext xmlns:c16="http://schemas.microsoft.com/office/drawing/2014/chart" uri="{C3380CC4-5D6E-409C-BE32-E72D297353CC}">
              <c16:uniqueId val="{00000008-1829-41CA-BC85-01ABC20508B9}"/>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1829-41CA-BC85-01ABC20508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1829-41CA-BC85-01ABC20508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1829-41CA-BC85-01ABC20508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1829-41CA-BC85-01ABC20508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OAC!$H$6:$H$9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OAC!$I$6:$I$9</c15:sqref>
                        </c15:formulaRef>
                      </c:ext>
                    </c:extLst>
                    <c:numCache>
                      <c:formatCode>General</c:formatCode>
                      <c:ptCount val="4"/>
                      <c:pt idx="0">
                        <c:v>50</c:v>
                      </c:pt>
                      <c:pt idx="1">
                        <c:v>70</c:v>
                      </c:pt>
                      <c:pt idx="2">
                        <c:v>2</c:v>
                      </c:pt>
                      <c:pt idx="3">
                        <c:v>2</c:v>
                      </c:pt>
                    </c:numCache>
                  </c:numRef>
                </c:val>
                <c:extLst>
                  <c:ext xmlns:c16="http://schemas.microsoft.com/office/drawing/2014/chart" uri="{C3380CC4-5D6E-409C-BE32-E72D297353CC}">
                    <c16:uniqueId val="{00000011-1829-41CA-BC85-01ABC20508B9}"/>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sz="1600"/>
              <a:t>Projeto de Reabilitação</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D567-49D0-9EAE-033A243C4918}"/>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D567-49D0-9EAE-033A243C4918}"/>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D567-49D0-9EAE-033A243C4918}"/>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D567-49D0-9EAE-033A243C491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PROJ_REABIL!$H$6:$H$9</c:f>
              <c:strCache>
                <c:ptCount val="4"/>
                <c:pt idx="0">
                  <c:v>Atende</c:v>
                </c:pt>
                <c:pt idx="1">
                  <c:v>Atende Parcialmente</c:v>
                </c:pt>
                <c:pt idx="2">
                  <c:v>Não Atende</c:v>
                </c:pt>
                <c:pt idx="3">
                  <c:v>Não Se Aplica</c:v>
                </c:pt>
              </c:strCache>
            </c:strRef>
          </c:cat>
          <c:val>
            <c:numRef>
              <c:f>PROJ_REABIL!$J$6:$J$9</c:f>
              <c:numCache>
                <c:formatCode>0.0%</c:formatCode>
                <c:ptCount val="4"/>
                <c:pt idx="0">
                  <c:v>0.31578947368421051</c:v>
                </c:pt>
                <c:pt idx="1">
                  <c:v>0.63157894736842102</c:v>
                </c:pt>
                <c:pt idx="2">
                  <c:v>2.6315789473684209E-2</c:v>
                </c:pt>
                <c:pt idx="3">
                  <c:v>2.6315789473684209E-2</c:v>
                </c:pt>
              </c:numCache>
            </c:numRef>
          </c:val>
          <c:extLst>
            <c:ext xmlns:c16="http://schemas.microsoft.com/office/drawing/2014/chart" uri="{C3380CC4-5D6E-409C-BE32-E72D297353CC}">
              <c16:uniqueId val="{00000008-D567-49D0-9EAE-033A243C4918}"/>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D567-49D0-9EAE-033A243C491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D567-49D0-9EAE-033A243C491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D567-49D0-9EAE-033A243C491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D567-49D0-9EAE-033A243C491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PROJ_REABIL!$H$6:$H$9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PROJ_REABIL!$I$6:$I$9</c15:sqref>
                        </c15:formulaRef>
                      </c:ext>
                    </c:extLst>
                    <c:numCache>
                      <c:formatCode>General</c:formatCode>
                      <c:ptCount val="4"/>
                      <c:pt idx="0">
                        <c:v>24</c:v>
                      </c:pt>
                      <c:pt idx="1">
                        <c:v>48</c:v>
                      </c:pt>
                      <c:pt idx="2">
                        <c:v>2</c:v>
                      </c:pt>
                      <c:pt idx="3">
                        <c:v>2</c:v>
                      </c:pt>
                    </c:numCache>
                  </c:numRef>
                </c:val>
                <c:extLst>
                  <c:ext xmlns:c16="http://schemas.microsoft.com/office/drawing/2014/chart" uri="{C3380CC4-5D6E-409C-BE32-E72D297353CC}">
                    <c16:uniqueId val="{00000011-D567-49D0-9EAE-033A243C4918}"/>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B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pt-BR" sz="1600"/>
              <a:t>Projeto de </a:t>
            </a:r>
            <a:r>
              <a:rPr lang="pt-BR" sz="1600" baseline="0"/>
              <a:t>Restauração</a:t>
            </a:r>
            <a:endParaRPr lang="pt-BR" sz="1600"/>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BR"/>
        </a:p>
      </c:txPr>
    </c:title>
    <c:autoTitleDeleted val="0"/>
    <c:plotArea>
      <c:layout/>
      <c:pieChart>
        <c:varyColors val="1"/>
        <c:ser>
          <c:idx val="1"/>
          <c:order val="1"/>
          <c:dPt>
            <c:idx val="0"/>
            <c:bubble3D val="0"/>
            <c:spPr>
              <a:solidFill>
                <a:srgbClr val="92D05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CE67-431E-810D-3E65F9E6F545}"/>
              </c:ext>
            </c:extLst>
          </c:dPt>
          <c:dPt>
            <c:idx val="1"/>
            <c:bubble3D val="0"/>
            <c:spPr>
              <a:solidFill>
                <a:srgbClr val="FFFF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CE67-431E-810D-3E65F9E6F545}"/>
              </c:ext>
            </c:extLst>
          </c:dPt>
          <c:dPt>
            <c:idx val="2"/>
            <c:bubble3D val="0"/>
            <c:spPr>
              <a:solidFill>
                <a:srgbClr val="FF3300"/>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CE67-431E-810D-3E65F9E6F545}"/>
              </c:ext>
            </c:extLst>
          </c:dPt>
          <c:dPt>
            <c:idx val="3"/>
            <c:bubble3D val="0"/>
            <c:spPr>
              <a:solidFill>
                <a:schemeClr val="bg1">
                  <a:lumMod val="75000"/>
                </a:schemeClr>
              </a:soli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CE67-431E-810D-3E65F9E6F54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PROJ_RESTAUR!$H$6:$H$9</c:f>
              <c:strCache>
                <c:ptCount val="4"/>
                <c:pt idx="0">
                  <c:v>Atende</c:v>
                </c:pt>
                <c:pt idx="1">
                  <c:v>Atende Parcialmente</c:v>
                </c:pt>
                <c:pt idx="2">
                  <c:v>Não Atende</c:v>
                </c:pt>
                <c:pt idx="3">
                  <c:v>Não Se Aplica</c:v>
                </c:pt>
              </c:strCache>
            </c:strRef>
          </c:cat>
          <c:val>
            <c:numRef>
              <c:f>PROJ_RESTAUR!$J$6:$J$9</c:f>
              <c:numCache>
                <c:formatCode>0.0%</c:formatCode>
                <c:ptCount val="4"/>
                <c:pt idx="0">
                  <c:v>0.16935483870967741</c:v>
                </c:pt>
                <c:pt idx="1">
                  <c:v>0.28225806451612906</c:v>
                </c:pt>
                <c:pt idx="2">
                  <c:v>0.25</c:v>
                </c:pt>
                <c:pt idx="3">
                  <c:v>0.29838709677419356</c:v>
                </c:pt>
              </c:numCache>
            </c:numRef>
          </c:val>
          <c:extLst>
            <c:ext xmlns:c16="http://schemas.microsoft.com/office/drawing/2014/chart" uri="{C3380CC4-5D6E-409C-BE32-E72D297353CC}">
              <c16:uniqueId val="{00000008-CE67-431E-810D-3E65F9E6F545}"/>
            </c:ext>
          </c:extLst>
        </c:ser>
        <c:dLbls>
          <c:dLblPos val="inEnd"/>
          <c:showLegendKey val="0"/>
          <c:showVal val="1"/>
          <c:showCatName val="0"/>
          <c:showSerName val="0"/>
          <c:showPercent val="0"/>
          <c:showBubbleSize val="0"/>
          <c:showLeaderLines val="1"/>
        </c:dLbls>
        <c:firstSliceAng val="0"/>
        <c:extLst>
          <c:ext xmlns:c15="http://schemas.microsoft.com/office/drawing/2012/chart" uri="{02D57815-91ED-43cb-92C2-25804820EDAC}">
            <c15:filteredPieSeries>
              <c15: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A-CE67-431E-810D-3E65F9E6F545}"/>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C-CE67-431E-810D-3E65F9E6F545}"/>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E-CE67-431E-810D-3E65F9E6F545}"/>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10-CE67-431E-810D-3E65F9E6F545}"/>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pt-BR"/>
                    </a:p>
                  </c:txPr>
                  <c:dLblPos val="inEnd"/>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uri="{CE6537A1-D6FC-4f65-9D91-7224C49458BB}"/>
                  </c:extLst>
                </c:dLbls>
                <c:cat>
                  <c:strRef>
                    <c:extLst>
                      <c:ext uri="{02D57815-91ED-43cb-92C2-25804820EDAC}">
                        <c15:formulaRef>
                          <c15:sqref>PROJ_RESTAUR!$H$6:$H$9</c15:sqref>
                        </c15:formulaRef>
                      </c:ext>
                    </c:extLst>
                    <c:strCache>
                      <c:ptCount val="4"/>
                      <c:pt idx="0">
                        <c:v>Atende</c:v>
                      </c:pt>
                      <c:pt idx="1">
                        <c:v>Atende Parcialmente</c:v>
                      </c:pt>
                      <c:pt idx="2">
                        <c:v>Não Atende</c:v>
                      </c:pt>
                      <c:pt idx="3">
                        <c:v>Não Se Aplica</c:v>
                      </c:pt>
                    </c:strCache>
                  </c:strRef>
                </c:cat>
                <c:val>
                  <c:numRef>
                    <c:extLst>
                      <c:ext uri="{02D57815-91ED-43cb-92C2-25804820EDAC}">
                        <c15:formulaRef>
                          <c15:sqref>PROJ_RESTAUR!$I$6:$I$9</c15:sqref>
                        </c15:formulaRef>
                      </c:ext>
                    </c:extLst>
                    <c:numCache>
                      <c:formatCode>General</c:formatCode>
                      <c:ptCount val="4"/>
                      <c:pt idx="0">
                        <c:v>21</c:v>
                      </c:pt>
                      <c:pt idx="1">
                        <c:v>35</c:v>
                      </c:pt>
                      <c:pt idx="2">
                        <c:v>31</c:v>
                      </c:pt>
                      <c:pt idx="3">
                        <c:v>37</c:v>
                      </c:pt>
                    </c:numCache>
                  </c:numRef>
                </c:val>
                <c:extLst>
                  <c:ext xmlns:c16="http://schemas.microsoft.com/office/drawing/2014/chart" uri="{C3380CC4-5D6E-409C-BE32-E72D297353CC}">
                    <c16:uniqueId val="{00000011-CE67-431E-810D-3E65F9E6F545}"/>
                  </c:ext>
                </c:extLst>
              </c15:ser>
            </c15:filteredPieSeries>
          </c:ext>
        </c:extLst>
      </c:pieChart>
      <c:spPr>
        <a:noFill/>
        <a:ln>
          <a:noFill/>
        </a:ln>
        <a:effectLst/>
      </c:spPr>
    </c:plotArea>
    <c:legend>
      <c:legendPos val="l"/>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pt-B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BR"/>
    </a:p>
  </c:txPr>
  <c:printSettings>
    <c:headerFooter/>
    <c:pageMargins b="0.78740157499999996" l="0.511811024" r="0.511811024" t="0.78740157499999996" header="0.31496062000000002" footer="0.31496062000000002"/>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8.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9.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0.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1.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2.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3.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4.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5.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6.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7.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8.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9.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0.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1.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2.xml><?xml version="1.0" encoding="utf-8"?>
<cs:chartStyle xmlns:cs="http://schemas.microsoft.com/office/drawing/2012/chartStyle" xmlns:a="http://schemas.openxmlformats.org/drawingml/2006/main" id="257">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13" Type="http://schemas.openxmlformats.org/officeDocument/2006/relationships/chart" Target="../charts/chart13.xml"/><Relationship Id="rId18" Type="http://schemas.openxmlformats.org/officeDocument/2006/relationships/chart" Target="../charts/chart18.xml"/><Relationship Id="rId3" Type="http://schemas.openxmlformats.org/officeDocument/2006/relationships/chart" Target="../charts/chart3.xml"/><Relationship Id="rId21" Type="http://schemas.openxmlformats.org/officeDocument/2006/relationships/chart" Target="../charts/chart21.xml"/><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5" Type="http://schemas.openxmlformats.org/officeDocument/2006/relationships/chart" Target="../charts/chart15.xml"/><Relationship Id="rId10" Type="http://schemas.openxmlformats.org/officeDocument/2006/relationships/chart" Target="../charts/chart10.xml"/><Relationship Id="rId19" Type="http://schemas.openxmlformats.org/officeDocument/2006/relationships/chart" Target="../charts/chart19.xml"/><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0</xdr:col>
      <xdr:colOff>293391</xdr:colOff>
      <xdr:row>15</xdr:row>
      <xdr:rowOff>89812</xdr:rowOff>
    </xdr:from>
    <xdr:to>
      <xdr:col>2</xdr:col>
      <xdr:colOff>1804148</xdr:colOff>
      <xdr:row>25</xdr:row>
      <xdr:rowOff>291313</xdr:rowOff>
    </xdr:to>
    <xdr:graphicFrame macro="">
      <xdr:nvGraphicFramePr>
        <xdr:cNvPr id="2" name="Gráfico 1">
          <a:extLst>
            <a:ext uri="{FF2B5EF4-FFF2-40B4-BE49-F238E27FC236}">
              <a16:creationId xmlns:a16="http://schemas.microsoft.com/office/drawing/2014/main" id="{DC86BE21-F303-F604-9C81-0244A10F323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1869281</xdr:colOff>
      <xdr:row>15</xdr:row>
      <xdr:rowOff>95250</xdr:rowOff>
    </xdr:from>
    <xdr:to>
      <xdr:col>3</xdr:col>
      <xdr:colOff>1046414</xdr:colOff>
      <xdr:row>25</xdr:row>
      <xdr:rowOff>296751</xdr:rowOff>
    </xdr:to>
    <xdr:graphicFrame macro="">
      <xdr:nvGraphicFramePr>
        <xdr:cNvPr id="8" name="Gráfico 7">
          <a:extLst>
            <a:ext uri="{FF2B5EF4-FFF2-40B4-BE49-F238E27FC236}">
              <a16:creationId xmlns:a16="http://schemas.microsoft.com/office/drawing/2014/main" id="{7A8F4A0C-C16D-4BE9-8C8A-CF22BB574D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1131094</xdr:colOff>
      <xdr:row>15</xdr:row>
      <xdr:rowOff>107157</xdr:rowOff>
    </xdr:from>
    <xdr:to>
      <xdr:col>5</xdr:col>
      <xdr:colOff>2106070</xdr:colOff>
      <xdr:row>25</xdr:row>
      <xdr:rowOff>308658</xdr:rowOff>
    </xdr:to>
    <xdr:graphicFrame macro="">
      <xdr:nvGraphicFramePr>
        <xdr:cNvPr id="9" name="Gráfico 8">
          <a:extLst>
            <a:ext uri="{FF2B5EF4-FFF2-40B4-BE49-F238E27FC236}">
              <a16:creationId xmlns:a16="http://schemas.microsoft.com/office/drawing/2014/main" id="{B2F89A06-9779-46AF-BDC3-C56D021477A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35720</xdr:colOff>
      <xdr:row>15</xdr:row>
      <xdr:rowOff>107156</xdr:rowOff>
    </xdr:from>
    <xdr:to>
      <xdr:col>6</xdr:col>
      <xdr:colOff>3918857</xdr:colOff>
      <xdr:row>25</xdr:row>
      <xdr:rowOff>294409</xdr:rowOff>
    </xdr:to>
    <xdr:graphicFrame macro="">
      <xdr:nvGraphicFramePr>
        <xdr:cNvPr id="10" name="Gráfico 9">
          <a:extLst>
            <a:ext uri="{FF2B5EF4-FFF2-40B4-BE49-F238E27FC236}">
              <a16:creationId xmlns:a16="http://schemas.microsoft.com/office/drawing/2014/main" id="{7A49BF74-0170-4DE8-8845-39B904E6926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285750</xdr:colOff>
      <xdr:row>25</xdr:row>
      <xdr:rowOff>413317</xdr:rowOff>
    </xdr:from>
    <xdr:to>
      <xdr:col>2</xdr:col>
      <xdr:colOff>1796507</xdr:colOff>
      <xdr:row>36</xdr:row>
      <xdr:rowOff>138567</xdr:rowOff>
    </xdr:to>
    <xdr:graphicFrame macro="">
      <xdr:nvGraphicFramePr>
        <xdr:cNvPr id="11" name="Gráfico 10">
          <a:extLst>
            <a:ext uri="{FF2B5EF4-FFF2-40B4-BE49-F238E27FC236}">
              <a16:creationId xmlns:a16="http://schemas.microsoft.com/office/drawing/2014/main" id="{52ECD3F2-FBCC-4174-8C8D-528E052D45E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1869281</xdr:colOff>
      <xdr:row>25</xdr:row>
      <xdr:rowOff>411617</xdr:rowOff>
    </xdr:from>
    <xdr:to>
      <xdr:col>3</xdr:col>
      <xdr:colOff>1047750</xdr:colOff>
      <xdr:row>36</xdr:row>
      <xdr:rowOff>136867</xdr:rowOff>
    </xdr:to>
    <xdr:graphicFrame macro="">
      <xdr:nvGraphicFramePr>
        <xdr:cNvPr id="12" name="Gráfico 11">
          <a:extLst>
            <a:ext uri="{FF2B5EF4-FFF2-40B4-BE49-F238E27FC236}">
              <a16:creationId xmlns:a16="http://schemas.microsoft.com/office/drawing/2014/main" id="{DCEE517D-A971-4B5E-B428-AE9AB4252D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3</xdr:col>
      <xdr:colOff>1115786</xdr:colOff>
      <xdr:row>25</xdr:row>
      <xdr:rowOff>394609</xdr:rowOff>
    </xdr:from>
    <xdr:to>
      <xdr:col>5</xdr:col>
      <xdr:colOff>2090762</xdr:colOff>
      <xdr:row>36</xdr:row>
      <xdr:rowOff>119859</xdr:rowOff>
    </xdr:to>
    <xdr:graphicFrame macro="">
      <xdr:nvGraphicFramePr>
        <xdr:cNvPr id="13" name="Gráfico 12">
          <a:extLst>
            <a:ext uri="{FF2B5EF4-FFF2-40B4-BE49-F238E27FC236}">
              <a16:creationId xmlns:a16="http://schemas.microsoft.com/office/drawing/2014/main" id="{B6E7E677-0128-4DED-82BB-8CEB3EFF2A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6</xdr:col>
      <xdr:colOff>0</xdr:colOff>
      <xdr:row>25</xdr:row>
      <xdr:rowOff>394609</xdr:rowOff>
    </xdr:from>
    <xdr:to>
      <xdr:col>6</xdr:col>
      <xdr:colOff>3963445</xdr:colOff>
      <xdr:row>36</xdr:row>
      <xdr:rowOff>119859</xdr:rowOff>
    </xdr:to>
    <xdr:graphicFrame macro="">
      <xdr:nvGraphicFramePr>
        <xdr:cNvPr id="14" name="Gráfico 13">
          <a:extLst>
            <a:ext uri="{FF2B5EF4-FFF2-40B4-BE49-F238E27FC236}">
              <a16:creationId xmlns:a16="http://schemas.microsoft.com/office/drawing/2014/main" id="{046A4151-931E-46B7-B3A6-D7AC9A94E8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0</xdr:col>
      <xdr:colOff>309563</xdr:colOff>
      <xdr:row>37</xdr:row>
      <xdr:rowOff>42523</xdr:rowOff>
    </xdr:from>
    <xdr:to>
      <xdr:col>2</xdr:col>
      <xdr:colOff>1820320</xdr:colOff>
      <xdr:row>51</xdr:row>
      <xdr:rowOff>124961</xdr:rowOff>
    </xdr:to>
    <xdr:graphicFrame macro="">
      <xdr:nvGraphicFramePr>
        <xdr:cNvPr id="15" name="Gráfico 14">
          <a:extLst>
            <a:ext uri="{FF2B5EF4-FFF2-40B4-BE49-F238E27FC236}">
              <a16:creationId xmlns:a16="http://schemas.microsoft.com/office/drawing/2014/main" id="{809EE4FE-0097-4E08-8B94-EFE5EDFE2D6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xdr:col>
      <xdr:colOff>1881187</xdr:colOff>
      <xdr:row>37</xdr:row>
      <xdr:rowOff>28916</xdr:rowOff>
    </xdr:from>
    <xdr:to>
      <xdr:col>3</xdr:col>
      <xdr:colOff>1035844</xdr:colOff>
      <xdr:row>51</xdr:row>
      <xdr:rowOff>111354</xdr:rowOff>
    </xdr:to>
    <xdr:graphicFrame macro="">
      <xdr:nvGraphicFramePr>
        <xdr:cNvPr id="16" name="Gráfico 15">
          <a:extLst>
            <a:ext uri="{FF2B5EF4-FFF2-40B4-BE49-F238E27FC236}">
              <a16:creationId xmlns:a16="http://schemas.microsoft.com/office/drawing/2014/main" id="{3BF8CD83-51EE-44F4-9CC7-5071D1B9A0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3</xdr:col>
      <xdr:colOff>1131094</xdr:colOff>
      <xdr:row>37</xdr:row>
      <xdr:rowOff>25515</xdr:rowOff>
    </xdr:from>
    <xdr:to>
      <xdr:col>5</xdr:col>
      <xdr:colOff>2106070</xdr:colOff>
      <xdr:row>51</xdr:row>
      <xdr:rowOff>107953</xdr:rowOff>
    </xdr:to>
    <xdr:graphicFrame macro="">
      <xdr:nvGraphicFramePr>
        <xdr:cNvPr id="17" name="Gráfico 16">
          <a:extLst>
            <a:ext uri="{FF2B5EF4-FFF2-40B4-BE49-F238E27FC236}">
              <a16:creationId xmlns:a16="http://schemas.microsoft.com/office/drawing/2014/main" id="{E6DA180D-D764-4810-B63E-9A23BE5D505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6</xdr:col>
      <xdr:colOff>0</xdr:colOff>
      <xdr:row>37</xdr:row>
      <xdr:rowOff>37420</xdr:rowOff>
    </xdr:from>
    <xdr:to>
      <xdr:col>6</xdr:col>
      <xdr:colOff>3963445</xdr:colOff>
      <xdr:row>51</xdr:row>
      <xdr:rowOff>119858</xdr:rowOff>
    </xdr:to>
    <xdr:graphicFrame macro="">
      <xdr:nvGraphicFramePr>
        <xdr:cNvPr id="18" name="Gráfico 17">
          <a:extLst>
            <a:ext uri="{FF2B5EF4-FFF2-40B4-BE49-F238E27FC236}">
              <a16:creationId xmlns:a16="http://schemas.microsoft.com/office/drawing/2014/main" id="{F6BB5BC7-2F09-407F-908E-D7E3533F3D9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3</xdr:col>
      <xdr:colOff>1095902</xdr:colOff>
      <xdr:row>52</xdr:row>
      <xdr:rowOff>19518</xdr:rowOff>
    </xdr:from>
    <xdr:to>
      <xdr:col>5</xdr:col>
      <xdr:colOff>2110779</xdr:colOff>
      <xdr:row>66</xdr:row>
      <xdr:rowOff>101956</xdr:rowOff>
    </xdr:to>
    <xdr:graphicFrame macro="">
      <xdr:nvGraphicFramePr>
        <xdr:cNvPr id="20" name="Gráfico 19">
          <a:extLst>
            <a:ext uri="{FF2B5EF4-FFF2-40B4-BE49-F238E27FC236}">
              <a16:creationId xmlns:a16="http://schemas.microsoft.com/office/drawing/2014/main" id="{00709D56-7BEC-41A9-AB53-2EEBEB944C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6</xdr:col>
      <xdr:colOff>21716</xdr:colOff>
      <xdr:row>52</xdr:row>
      <xdr:rowOff>23365</xdr:rowOff>
    </xdr:from>
    <xdr:to>
      <xdr:col>6</xdr:col>
      <xdr:colOff>3990660</xdr:colOff>
      <xdr:row>66</xdr:row>
      <xdr:rowOff>105803</xdr:rowOff>
    </xdr:to>
    <xdr:graphicFrame macro="">
      <xdr:nvGraphicFramePr>
        <xdr:cNvPr id="21" name="Gráfico 20">
          <a:extLst>
            <a:ext uri="{FF2B5EF4-FFF2-40B4-BE49-F238E27FC236}">
              <a16:creationId xmlns:a16="http://schemas.microsoft.com/office/drawing/2014/main" id="{A9CC8B68-3BAD-4604-92CF-F9C15538DF2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2</xdr:col>
      <xdr:colOff>1876135</xdr:colOff>
      <xdr:row>67</xdr:row>
      <xdr:rowOff>33819</xdr:rowOff>
    </xdr:from>
    <xdr:to>
      <xdr:col>3</xdr:col>
      <xdr:colOff>971797</xdr:colOff>
      <xdr:row>81</xdr:row>
      <xdr:rowOff>116257</xdr:rowOff>
    </xdr:to>
    <xdr:graphicFrame macro="">
      <xdr:nvGraphicFramePr>
        <xdr:cNvPr id="22" name="Gráfico 21">
          <a:extLst>
            <a:ext uri="{FF2B5EF4-FFF2-40B4-BE49-F238E27FC236}">
              <a16:creationId xmlns:a16="http://schemas.microsoft.com/office/drawing/2014/main" id="{B2047B34-13DF-46A4-8CA2-3629E16E78D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3</xdr:col>
      <xdr:colOff>1092065</xdr:colOff>
      <xdr:row>67</xdr:row>
      <xdr:rowOff>8246</xdr:rowOff>
    </xdr:from>
    <xdr:to>
      <xdr:col>5</xdr:col>
      <xdr:colOff>2119881</xdr:colOff>
      <xdr:row>81</xdr:row>
      <xdr:rowOff>90684</xdr:rowOff>
    </xdr:to>
    <xdr:graphicFrame macro="">
      <xdr:nvGraphicFramePr>
        <xdr:cNvPr id="23" name="Gráfico 22">
          <a:extLst>
            <a:ext uri="{FF2B5EF4-FFF2-40B4-BE49-F238E27FC236}">
              <a16:creationId xmlns:a16="http://schemas.microsoft.com/office/drawing/2014/main" id="{154D7C05-DA17-4623-83B1-E07188F691F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6</xdr:col>
      <xdr:colOff>31476</xdr:colOff>
      <xdr:row>67</xdr:row>
      <xdr:rowOff>38622</xdr:rowOff>
    </xdr:from>
    <xdr:to>
      <xdr:col>6</xdr:col>
      <xdr:colOff>4000420</xdr:colOff>
      <xdr:row>81</xdr:row>
      <xdr:rowOff>121060</xdr:rowOff>
    </xdr:to>
    <xdr:graphicFrame macro="">
      <xdr:nvGraphicFramePr>
        <xdr:cNvPr id="24" name="Gráfico 23">
          <a:extLst>
            <a:ext uri="{FF2B5EF4-FFF2-40B4-BE49-F238E27FC236}">
              <a16:creationId xmlns:a16="http://schemas.microsoft.com/office/drawing/2014/main" id="{4830B9EB-5C18-4909-853E-596787C9F0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1</xdr:col>
      <xdr:colOff>856976</xdr:colOff>
      <xdr:row>82</xdr:row>
      <xdr:rowOff>11546</xdr:rowOff>
    </xdr:from>
    <xdr:to>
      <xdr:col>2</xdr:col>
      <xdr:colOff>3891643</xdr:colOff>
      <xdr:row>98</xdr:row>
      <xdr:rowOff>40821</xdr:rowOff>
    </xdr:to>
    <xdr:graphicFrame macro="">
      <xdr:nvGraphicFramePr>
        <xdr:cNvPr id="25" name="Gráfico 24">
          <a:extLst>
            <a:ext uri="{FF2B5EF4-FFF2-40B4-BE49-F238E27FC236}">
              <a16:creationId xmlns:a16="http://schemas.microsoft.com/office/drawing/2014/main" id="{7F5D52F7-B141-4176-8BBD-6F4E2700F6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3</xdr:col>
      <xdr:colOff>1024247</xdr:colOff>
      <xdr:row>81</xdr:row>
      <xdr:rowOff>190499</xdr:rowOff>
    </xdr:from>
    <xdr:to>
      <xdr:col>6</xdr:col>
      <xdr:colOff>4014108</xdr:colOff>
      <xdr:row>112</xdr:row>
      <xdr:rowOff>82368</xdr:rowOff>
    </xdr:to>
    <xdr:graphicFrame macro="">
      <xdr:nvGraphicFramePr>
        <xdr:cNvPr id="26" name="Gráfico 25">
          <a:extLst>
            <a:ext uri="{FF2B5EF4-FFF2-40B4-BE49-F238E27FC236}">
              <a16:creationId xmlns:a16="http://schemas.microsoft.com/office/drawing/2014/main" id="{EC6FA683-6864-4744-8F4C-B1157EBD2AB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0</xdr:col>
      <xdr:colOff>225136</xdr:colOff>
      <xdr:row>67</xdr:row>
      <xdr:rowOff>28452</xdr:rowOff>
    </xdr:from>
    <xdr:to>
      <xdr:col>2</xdr:col>
      <xdr:colOff>1745343</xdr:colOff>
      <xdr:row>81</xdr:row>
      <xdr:rowOff>110890</xdr:rowOff>
    </xdr:to>
    <xdr:graphicFrame macro="">
      <xdr:nvGraphicFramePr>
        <xdr:cNvPr id="27" name="Gráfico 26">
          <a:extLst>
            <a:ext uri="{FF2B5EF4-FFF2-40B4-BE49-F238E27FC236}">
              <a16:creationId xmlns:a16="http://schemas.microsoft.com/office/drawing/2014/main" id="{05B25859-3EAB-424A-8192-EFAE62C556E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0</xdr:col>
      <xdr:colOff>294409</xdr:colOff>
      <xdr:row>52</xdr:row>
      <xdr:rowOff>34636</xdr:rowOff>
    </xdr:from>
    <xdr:to>
      <xdr:col>2</xdr:col>
      <xdr:colOff>1798672</xdr:colOff>
      <xdr:row>66</xdr:row>
      <xdr:rowOff>117074</xdr:rowOff>
    </xdr:to>
    <xdr:graphicFrame macro="">
      <xdr:nvGraphicFramePr>
        <xdr:cNvPr id="28" name="Gráfico 27">
          <a:extLst>
            <a:ext uri="{FF2B5EF4-FFF2-40B4-BE49-F238E27FC236}">
              <a16:creationId xmlns:a16="http://schemas.microsoft.com/office/drawing/2014/main" id="{F4567EDE-E50D-489A-96E4-292C2368112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2</xdr:col>
      <xdr:colOff>1883971</xdr:colOff>
      <xdr:row>52</xdr:row>
      <xdr:rowOff>28452</xdr:rowOff>
    </xdr:from>
    <xdr:to>
      <xdr:col>3</xdr:col>
      <xdr:colOff>963689</xdr:colOff>
      <xdr:row>66</xdr:row>
      <xdr:rowOff>110890</xdr:rowOff>
    </xdr:to>
    <xdr:graphicFrame macro="">
      <xdr:nvGraphicFramePr>
        <xdr:cNvPr id="3" name="Gráfico 2">
          <a:extLst>
            <a:ext uri="{FF2B5EF4-FFF2-40B4-BE49-F238E27FC236}">
              <a16:creationId xmlns:a16="http://schemas.microsoft.com/office/drawing/2014/main" id="{2FE12F43-0271-430B-A0AC-F3F27C5F23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B4A797-12D5-4EA1-AA32-7B6900271E5C}">
  <dimension ref="A1:M115"/>
  <sheetViews>
    <sheetView showGridLines="0" tabSelected="1" zoomScale="90" zoomScaleNormal="90" zoomScaleSheetLayoutView="80" workbookViewId="0">
      <selection activeCell="C10" sqref="C10"/>
    </sheetView>
  </sheetViews>
  <sheetFormatPr defaultRowHeight="15" x14ac:dyDescent="0.3"/>
  <cols>
    <col min="1" max="1" width="16.5703125" style="161" customWidth="1"/>
    <col min="2" max="2" width="20.140625" style="161" customWidth="1"/>
    <col min="3" max="3" width="73.28515625" style="161" customWidth="1"/>
    <col min="4" max="4" width="23.28515625" style="161" customWidth="1"/>
    <col min="5" max="5" width="21.5703125" style="161" customWidth="1"/>
    <col min="6" max="6" width="32.42578125" style="161" customWidth="1"/>
    <col min="7" max="7" width="68.5703125" style="161" customWidth="1"/>
    <col min="8" max="8" width="26.42578125" style="161" customWidth="1"/>
    <col min="9" max="9" width="29.7109375" style="161" customWidth="1"/>
    <col min="10" max="10" width="13.28515625" style="161" customWidth="1"/>
    <col min="11" max="11" width="17.85546875" style="161" customWidth="1"/>
    <col min="12" max="16384" width="9.140625" style="161"/>
  </cols>
  <sheetData>
    <row r="1" spans="1:13" x14ac:dyDescent="0.3">
      <c r="A1" s="260" t="e" vm="1">
        <v>#VALUE!</v>
      </c>
      <c r="B1" s="260"/>
      <c r="C1" s="246" t="s">
        <v>1135</v>
      </c>
      <c r="D1" s="247"/>
      <c r="E1" s="247"/>
      <c r="F1" s="248"/>
      <c r="G1" s="159" t="s">
        <v>17</v>
      </c>
      <c r="H1" s="160"/>
      <c r="I1" s="160"/>
      <c r="J1" s="160"/>
      <c r="K1" s="160"/>
      <c r="L1" s="160"/>
      <c r="M1" s="160"/>
    </row>
    <row r="2" spans="1:13" x14ac:dyDescent="0.3">
      <c r="A2" s="260"/>
      <c r="B2" s="260"/>
      <c r="C2" s="249" t="s">
        <v>90</v>
      </c>
      <c r="D2" s="250"/>
      <c r="E2" s="250"/>
      <c r="F2" s="251"/>
      <c r="G2" s="162" t="s">
        <v>91</v>
      </c>
      <c r="H2" s="160"/>
      <c r="I2" s="160"/>
      <c r="J2" s="160"/>
      <c r="K2" s="160"/>
      <c r="L2" s="160"/>
      <c r="M2" s="160"/>
    </row>
    <row r="3" spans="1:13" ht="15" customHeight="1" x14ac:dyDescent="0.3">
      <c r="A3" s="260"/>
      <c r="B3" s="260"/>
      <c r="C3" s="246" t="s">
        <v>89</v>
      </c>
      <c r="D3" s="247"/>
      <c r="E3" s="247"/>
      <c r="F3" s="248"/>
      <c r="G3" s="163" t="s">
        <v>7</v>
      </c>
      <c r="H3" s="164"/>
      <c r="I3" s="164"/>
      <c r="J3" s="164"/>
      <c r="K3" s="164"/>
      <c r="L3" s="164"/>
      <c r="M3" s="164"/>
    </row>
    <row r="4" spans="1:13" ht="15" customHeight="1" x14ac:dyDescent="0.3">
      <c r="A4" s="260"/>
      <c r="B4" s="260"/>
      <c r="C4" s="252" t="s">
        <v>1229</v>
      </c>
      <c r="D4" s="253"/>
      <c r="E4" s="253"/>
      <c r="F4" s="254"/>
      <c r="G4" s="243"/>
      <c r="H4" s="165"/>
      <c r="I4" s="165"/>
      <c r="J4" s="165"/>
      <c r="K4" s="165"/>
      <c r="L4" s="165"/>
      <c r="M4" s="165"/>
    </row>
    <row r="5" spans="1:13" ht="6.75" customHeight="1" x14ac:dyDescent="0.3">
      <c r="A5" s="166"/>
      <c r="B5" s="167"/>
      <c r="F5" s="168"/>
    </row>
    <row r="6" spans="1:13" ht="15" customHeight="1" x14ac:dyDescent="0.3">
      <c r="A6" s="255" t="s">
        <v>9</v>
      </c>
      <c r="B6" s="255"/>
      <c r="C6" s="255"/>
      <c r="D6" s="255"/>
      <c r="E6" s="255"/>
      <c r="F6" s="255"/>
      <c r="G6" s="255"/>
    </row>
    <row r="7" spans="1:13" ht="15" customHeight="1" x14ac:dyDescent="0.3">
      <c r="A7" s="169" t="s">
        <v>10</v>
      </c>
      <c r="B7" s="170"/>
      <c r="C7" s="261"/>
      <c r="D7" s="261"/>
      <c r="E7" s="261"/>
      <c r="F7" s="172"/>
      <c r="G7" s="173"/>
    </row>
    <row r="8" spans="1:13" ht="15" customHeight="1" x14ac:dyDescent="0.3">
      <c r="A8" s="169" t="s">
        <v>11</v>
      </c>
      <c r="B8" s="170"/>
      <c r="C8" s="261"/>
      <c r="D8" s="261"/>
      <c r="E8" s="261"/>
      <c r="F8" s="172"/>
      <c r="G8" s="173"/>
    </row>
    <row r="9" spans="1:13" ht="15" customHeight="1" x14ac:dyDescent="0.3">
      <c r="A9" s="169" t="s">
        <v>12</v>
      </c>
      <c r="B9" s="170"/>
      <c r="C9" s="171"/>
      <c r="D9" s="174" t="s">
        <v>13</v>
      </c>
      <c r="E9" s="171"/>
      <c r="F9" s="172"/>
      <c r="G9" s="173"/>
      <c r="H9" s="175"/>
      <c r="I9" s="175"/>
      <c r="J9" s="176"/>
    </row>
    <row r="10" spans="1:13" ht="15" customHeight="1" x14ac:dyDescent="0.3">
      <c r="A10" s="169" t="s">
        <v>14</v>
      </c>
      <c r="B10" s="170"/>
      <c r="C10" s="177"/>
      <c r="D10" s="174"/>
      <c r="E10" s="177"/>
      <c r="F10" s="172"/>
      <c r="G10" s="173"/>
    </row>
    <row r="11" spans="1:13" ht="15" customHeight="1" x14ac:dyDescent="0.3">
      <c r="A11" s="178" t="s">
        <v>15</v>
      </c>
      <c r="B11" s="170"/>
      <c r="C11" s="177"/>
      <c r="D11" s="174"/>
      <c r="E11" s="177"/>
      <c r="F11" s="172"/>
      <c r="G11" s="173"/>
    </row>
    <row r="12" spans="1:13" ht="4.5" customHeight="1" x14ac:dyDescent="0.3">
      <c r="A12" s="179"/>
      <c r="B12" s="180"/>
    </row>
    <row r="13" spans="1:13" ht="15" customHeight="1" x14ac:dyDescent="0.3">
      <c r="A13" s="255" t="s">
        <v>0</v>
      </c>
      <c r="B13" s="255"/>
      <c r="C13" s="255"/>
      <c r="D13" s="255"/>
      <c r="E13" s="255"/>
      <c r="F13" s="255"/>
      <c r="G13" s="255"/>
    </row>
    <row r="14" spans="1:13" ht="5.25" customHeight="1" x14ac:dyDescent="0.3">
      <c r="A14" s="179"/>
      <c r="B14" s="256"/>
      <c r="C14" s="256"/>
      <c r="D14" s="256"/>
    </row>
    <row r="15" spans="1:13" ht="15" customHeight="1" x14ac:dyDescent="0.3">
      <c r="A15" s="181" t="s">
        <v>6</v>
      </c>
      <c r="B15" s="182"/>
      <c r="C15" s="183"/>
      <c r="D15" s="184" t="s">
        <v>8</v>
      </c>
      <c r="E15" s="185"/>
      <c r="F15" s="186"/>
      <c r="G15" s="186"/>
    </row>
    <row r="16" spans="1:13" x14ac:dyDescent="0.3">
      <c r="A16" s="257"/>
      <c r="B16" s="257"/>
      <c r="C16" s="257"/>
      <c r="D16" s="257"/>
      <c r="E16" s="187"/>
      <c r="F16" s="187"/>
    </row>
    <row r="17" spans="1:6" ht="35.25" customHeight="1" x14ac:dyDescent="0.3">
      <c r="A17" s="258"/>
      <c r="B17" s="258"/>
      <c r="C17" s="258"/>
      <c r="D17" s="258"/>
      <c r="E17" s="188"/>
      <c r="F17" s="189"/>
    </row>
    <row r="18" spans="1:6" ht="15" customHeight="1" x14ac:dyDescent="0.3">
      <c r="A18" s="190"/>
      <c r="B18" s="259"/>
      <c r="C18" s="258"/>
      <c r="D18" s="191"/>
      <c r="E18" s="188"/>
      <c r="F18" s="189"/>
    </row>
    <row r="19" spans="1:6" ht="15" customHeight="1" x14ac:dyDescent="0.3">
      <c r="A19" s="192"/>
      <c r="B19" s="259"/>
      <c r="C19" s="258"/>
      <c r="D19" s="191"/>
      <c r="E19" s="188"/>
      <c r="F19" s="189"/>
    </row>
    <row r="20" spans="1:6" x14ac:dyDescent="0.3">
      <c r="A20" s="193"/>
      <c r="B20" s="193"/>
      <c r="C20" s="245"/>
      <c r="D20" s="245"/>
      <c r="E20" s="194"/>
      <c r="F20" s="187"/>
    </row>
    <row r="21" spans="1:6" x14ac:dyDescent="0.3">
      <c r="A21" s="192"/>
      <c r="B21" s="192"/>
      <c r="C21" s="195"/>
      <c r="D21" s="191"/>
      <c r="E21" s="196"/>
      <c r="F21" s="189"/>
    </row>
    <row r="22" spans="1:6" x14ac:dyDescent="0.3">
      <c r="A22" s="192"/>
      <c r="B22" s="190"/>
      <c r="C22" s="195"/>
      <c r="D22" s="191"/>
      <c r="E22" s="196"/>
      <c r="F22" s="189"/>
    </row>
    <row r="23" spans="1:6" ht="21" customHeight="1" x14ac:dyDescent="0.3">
      <c r="A23" s="192"/>
      <c r="B23" s="192"/>
      <c r="C23" s="195"/>
      <c r="D23" s="191"/>
      <c r="E23" s="196"/>
      <c r="F23" s="189"/>
    </row>
    <row r="24" spans="1:6" x14ac:dyDescent="0.3">
      <c r="A24" s="192"/>
      <c r="B24" s="192"/>
      <c r="C24" s="195"/>
      <c r="D24" s="191"/>
      <c r="E24" s="196"/>
      <c r="F24" s="189"/>
    </row>
    <row r="25" spans="1:6" ht="39.75" customHeight="1" x14ac:dyDescent="0.3">
      <c r="A25" s="192"/>
      <c r="B25" s="192"/>
      <c r="C25" s="195"/>
      <c r="D25" s="191"/>
      <c r="E25" s="196"/>
      <c r="F25" s="189"/>
    </row>
    <row r="26" spans="1:6" ht="39.75" customHeight="1" x14ac:dyDescent="0.3">
      <c r="A26" s="192"/>
      <c r="B26" s="192"/>
      <c r="C26" s="195"/>
      <c r="D26" s="191"/>
      <c r="E26" s="196"/>
      <c r="F26" s="189"/>
    </row>
    <row r="27" spans="1:6" ht="39.75" customHeight="1" x14ac:dyDescent="0.3">
      <c r="A27" s="192"/>
      <c r="B27" s="192"/>
      <c r="C27" s="195"/>
      <c r="D27" s="191"/>
      <c r="E27" s="196"/>
      <c r="F27" s="189"/>
    </row>
    <row r="28" spans="1:6" ht="39.75" customHeight="1" x14ac:dyDescent="0.3">
      <c r="A28" s="192"/>
      <c r="B28" s="192"/>
      <c r="C28" s="195"/>
      <c r="D28" s="191"/>
      <c r="E28" s="196"/>
      <c r="F28" s="189"/>
    </row>
    <row r="29" spans="1:6" x14ac:dyDescent="0.3">
      <c r="A29" s="166"/>
    </row>
    <row r="30" spans="1:6" x14ac:dyDescent="0.3">
      <c r="F30" s="189"/>
    </row>
    <row r="31" spans="1:6" x14ac:dyDescent="0.3">
      <c r="E31" s="197"/>
      <c r="F31" s="189"/>
    </row>
    <row r="32" spans="1:6" x14ac:dyDescent="0.3">
      <c r="B32" s="198"/>
      <c r="C32" s="198"/>
      <c r="F32" s="189"/>
    </row>
    <row r="36" spans="8:8" x14ac:dyDescent="0.3">
      <c r="H36" s="161" t="s">
        <v>1235</v>
      </c>
    </row>
    <row r="106" spans="9:11" x14ac:dyDescent="0.3">
      <c r="I106" s="244" t="s">
        <v>1231</v>
      </c>
      <c r="J106" s="244"/>
      <c r="K106" s="244"/>
    </row>
    <row r="107" spans="9:11" x14ac:dyDescent="0.3">
      <c r="J107" s="187"/>
      <c r="K107" s="165"/>
    </row>
    <row r="108" spans="9:11" x14ac:dyDescent="0.3">
      <c r="J108" s="175"/>
    </row>
    <row r="109" spans="9:11" x14ac:dyDescent="0.3">
      <c r="I109" s="200" t="s">
        <v>1118</v>
      </c>
      <c r="J109" s="199">
        <f>VOLUMES_APRESENTAÇÃO!I6+TRÁFEGO!I6+EST_TOPOGRAFICOS!I6+PROJ_TOPOGRAFICOS!I6+HIDROLÓGICO!I6+GEOLÓGICOS!I6+GEOTÉCNICO!I6+EST_E_PROJ_DESAPROPRIAÇÃO!I6+AMBIENTAL!I6+ENSAIOS_REABILIT_RESTAURAÇ!I6+GEOMÉTRICO!I6+TERRAPLANAGEM!I6+PAVIMENTAÇÃO!I6+PROJ_REABIL!I6+PROJ_RESTAUR!I6+DRENAGEM!I6+SINALIZAÇÃO!I6+OAE!I6+OAC!I6+PAISAGISMO!I6+ILUMINAÇÃO!I6+PLANEJAMENTO!I6</f>
        <v>189</v>
      </c>
      <c r="K109" s="201">
        <f>J109/$J$113</f>
        <v>0.13394755492558469</v>
      </c>
    </row>
    <row r="110" spans="9:11" x14ac:dyDescent="0.3">
      <c r="I110" s="199" t="s">
        <v>1168</v>
      </c>
      <c r="J110" s="199">
        <f>VOLUMES_APRESENTAÇÃO!I7+TRÁFEGO!I7+EST_TOPOGRAFICOS!I7+PROJ_TOPOGRAFICOS!I7+HIDROLÓGICO!I7+GEOLÓGICOS!I7+GEOTÉCNICO!I7+EST_E_PROJ_DESAPROPRIAÇÃO!I7+AMBIENTAL!I7+ENSAIOS_REABILIT_RESTAURAÇ!I7+GEOMÉTRICO!I7+TERRAPLANAGEM!I7+PAVIMENTAÇÃO!I7+PROJ_REABIL!I7+PROJ_RESTAUR!I7+DRENAGEM!I7+SINALIZAÇÃO!I7+OAE!I7+OAC!I7+PAISAGISMO!I7+ILUMINAÇÃO!I7+PLANEJAMENTO!I7</f>
        <v>947</v>
      </c>
      <c r="K110" s="201">
        <f>J110/$J$113</f>
        <v>0.67115520907158044</v>
      </c>
    </row>
    <row r="111" spans="9:11" x14ac:dyDescent="0.3">
      <c r="I111" s="199" t="s">
        <v>1117</v>
      </c>
      <c r="J111" s="199">
        <f>VOLUMES_APRESENTAÇÃO!I8+TRÁFEGO!I8+EST_TOPOGRAFICOS!I8+PROJ_TOPOGRAFICOS!I8+HIDROLÓGICO!I8+GEOLÓGICOS!I8+GEOTÉCNICO!I8+EST_E_PROJ_DESAPROPRIAÇÃO!I8+AMBIENTAL!I8+ENSAIOS_REABILIT_RESTAURAÇ!I8+GEOMÉTRICO!I8+TERRAPLANAGEM!I8+PAVIMENTAÇÃO!I8+PROJ_REABIL!I8+PROJ_RESTAUR!I8+DRENAGEM!I8+SINALIZAÇÃO!I8+OAE!I8+OAC!I8+PAISAGISMO!I8+ILUMINAÇÃO!I8+PLANEJAMENTO!I8</f>
        <v>180</v>
      </c>
      <c r="K111" s="201">
        <f>J111/$J$113</f>
        <v>0.12756909992912827</v>
      </c>
    </row>
    <row r="112" spans="9:11" x14ac:dyDescent="0.3">
      <c r="I112" s="199" t="s">
        <v>1116</v>
      </c>
      <c r="J112" s="199">
        <f>VOLUMES_APRESENTAÇÃO!I9+TRÁFEGO!I9+EST_TOPOGRAFICOS!I9+PROJ_TOPOGRAFICOS!I9+HIDROLÓGICO!I9+GEOLÓGICOS!I9+GEOTÉCNICO!I9+EST_E_PROJ_DESAPROPRIAÇÃO!I9+AMBIENTAL!I9+ENSAIOS_REABILIT_RESTAURAÇ!I9+GEOMÉTRICO!I9+TERRAPLANAGEM!I9+PAVIMENTAÇÃO!I9+PROJ_REABIL!I9+PROJ_RESTAUR!I9+DRENAGEM!I9+SINALIZAÇÃO!I9+OAE!I9+OAC!I9+PAISAGISMO!I9+ILUMINAÇÃO!I9+PLANEJAMENTO!I9</f>
        <v>95</v>
      </c>
      <c r="K112" s="201">
        <f>J112/$J$113</f>
        <v>6.7328136073706593E-2</v>
      </c>
    </row>
    <row r="113" spans="10:11" x14ac:dyDescent="0.3">
      <c r="J113" s="199">
        <f>VOLUMES_APRESENTAÇÃO!I10+TRÁFEGO!I10+EST_TOPOGRAFICOS!I10+PROJ_TOPOGRAFICOS!I10+HIDROLÓGICO!I10+GEOLÓGICOS!I10+GEOTÉCNICO!I10+EST_E_PROJ_DESAPROPRIAÇÃO!I10+AMBIENTAL!I10+ENSAIOS_REABILIT_RESTAURAÇ!I10+GEOMÉTRICO!I10+TERRAPLANAGEM!I10+PAVIMENTAÇÃO!I10+PROJ_REABIL!I10+PROJ_RESTAUR!I10+DRENAGEM!I10+SINALIZAÇÃO!I10+OAE!I10+OAC!I10+PAISAGISMO!I10+ILUMINAÇÃO!I10+PLANEJAMENTO!I10</f>
        <v>1411</v>
      </c>
      <c r="K113" s="201">
        <f>J113/$J$113</f>
        <v>1</v>
      </c>
    </row>
    <row r="115" spans="10:11" x14ac:dyDescent="0.3">
      <c r="J115" s="192">
        <f>J109+J110+J111+J112</f>
        <v>1411</v>
      </c>
    </row>
  </sheetData>
  <mergeCells count="16">
    <mergeCell ref="I106:K106"/>
    <mergeCell ref="C20:D20"/>
    <mergeCell ref="C1:F1"/>
    <mergeCell ref="C2:F2"/>
    <mergeCell ref="C3:F3"/>
    <mergeCell ref="C4:F4"/>
    <mergeCell ref="A6:G6"/>
    <mergeCell ref="A13:G13"/>
    <mergeCell ref="B14:D14"/>
    <mergeCell ref="A16:D16"/>
    <mergeCell ref="A17:D17"/>
    <mergeCell ref="B18:C18"/>
    <mergeCell ref="B19:C19"/>
    <mergeCell ref="A1:B4"/>
    <mergeCell ref="C7:E7"/>
    <mergeCell ref="C8:E8"/>
  </mergeCells>
  <conditionalFormatting sqref="D18:D19">
    <cfRule type="containsText" dxfId="666" priority="2" operator="containsText" text="Não Se Aplica">
      <formula>NOT(ISERROR(SEARCH("Não Se Aplica",D18)))</formula>
    </cfRule>
    <cfRule type="containsText" dxfId="665" priority="3" operator="containsText" text="Não Atende">
      <formula>NOT(ISERROR(SEARCH("Não Atende",D18)))</formula>
    </cfRule>
    <cfRule type="containsText" dxfId="664" priority="4" operator="containsText" text="Atende">
      <formula>NOT(ISERROR(SEARCH("Atende",D18)))</formula>
    </cfRule>
  </conditionalFormatting>
  <conditionalFormatting sqref="D19">
    <cfRule type="containsText" dxfId="663" priority="5" operator="containsText" text="&quot;Atende&quot;">
      <formula>NOT(ISERROR(SEARCH("""Atende""",D19)))</formula>
    </cfRule>
  </conditionalFormatting>
  <conditionalFormatting sqref="D21:D28">
    <cfRule type="containsText" dxfId="662" priority="1" operator="containsText" text="Atende Parcialmente">
      <formula>NOT(ISERROR(SEARCH("Atende Parcialmente",D21)))</formula>
    </cfRule>
    <cfRule type="containsText" dxfId="661" priority="6" operator="containsText" text="Não Se Aplica">
      <formula>NOT(ISERROR(SEARCH("Não Se Aplica",D21)))</formula>
    </cfRule>
    <cfRule type="containsText" dxfId="660" priority="7" operator="containsText" text="Não Atende">
      <formula>NOT(ISERROR(SEARCH("Não Atende",D21)))</formula>
    </cfRule>
    <cfRule type="containsText" dxfId="659" priority="8" operator="containsText" text="Atende">
      <formula>NOT(ISERROR(SEARCH("Atende",D21)))</formula>
    </cfRule>
  </conditionalFormatting>
  <dataValidations disablePrompts="1" count="2">
    <dataValidation type="list" allowBlank="1" showInputMessage="1" showErrorMessage="1" sqref="D18:D19 D21:D28" xr:uid="{B2AA8C01-ADAA-4999-BE97-B26801FDDF14}">
      <formula1>"Atende, Atende Parcialmente, Não Atende, Não Se Aplica"</formula1>
    </dataValidation>
    <dataValidation type="list" allowBlank="1" showInputMessage="1" showErrorMessage="1" sqref="F21:F28 F17:F19" xr:uid="{F52BE31B-5C82-4775-8BCA-27D42E819A4D}">
      <formula1>"Correção,Informação não encontrada,OK,-,"</formula1>
    </dataValidation>
  </dataValidations>
  <pageMargins left="0.511811024" right="0.511811024" top="0.78740157499999996" bottom="0.78740157499999996" header="0.31496062000000002" footer="0.31496062000000002"/>
  <pageSetup paperSize="9" scale="36"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ilha1"/>
  <dimension ref="A1:L42"/>
  <sheetViews>
    <sheetView showGridLines="0" view="pageBreakPreview" topLeftCell="A24" zoomScale="80" zoomScaleNormal="100" zoomScaleSheetLayoutView="80" workbookViewId="0">
      <selection activeCell="H26"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153" customWidth="1"/>
    <col min="10" max="10" width="14.140625" style="4" customWidth="1"/>
    <col min="11" max="11" width="12.140625" style="4" customWidth="1"/>
    <col min="12" max="16384" width="9.140625" style="4"/>
  </cols>
  <sheetData>
    <row r="1" spans="1:12" x14ac:dyDescent="0.3">
      <c r="A1" s="270" t="e" vm="1">
        <v>#VALUE!</v>
      </c>
      <c r="B1" s="270"/>
      <c r="C1" s="271" t="s">
        <v>1135</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ht="15" customHeight="1" x14ac:dyDescent="0.3">
      <c r="A3" s="270"/>
      <c r="B3" s="270"/>
      <c r="C3" s="274" t="s">
        <v>89</v>
      </c>
      <c r="D3" s="275"/>
      <c r="E3" s="276"/>
      <c r="F3" s="6" t="s">
        <v>7</v>
      </c>
      <c r="G3" s="7"/>
      <c r="H3" s="264" t="s">
        <v>1230</v>
      </c>
      <c r="I3" s="264"/>
      <c r="J3" s="264"/>
      <c r="K3" s="7"/>
      <c r="L3" s="7"/>
    </row>
    <row r="4" spans="1:12" ht="15" customHeight="1" x14ac:dyDescent="0.3">
      <c r="A4" s="270"/>
      <c r="B4" s="270"/>
      <c r="C4" s="277" t="s">
        <v>93</v>
      </c>
      <c r="D4" s="278"/>
      <c r="E4" s="279"/>
      <c r="F4" s="2"/>
      <c r="G4" s="8"/>
      <c r="I4" s="154"/>
      <c r="J4" s="8"/>
      <c r="K4" s="8"/>
      <c r="L4" s="8"/>
    </row>
    <row r="5" spans="1:12" ht="3.75" customHeight="1" x14ac:dyDescent="0.3">
      <c r="A5" s="9"/>
      <c r="B5" s="10"/>
      <c r="F5" s="11"/>
    </row>
    <row r="6" spans="1:12" ht="15" customHeight="1" x14ac:dyDescent="0.3">
      <c r="A6" s="255" t="s">
        <v>9</v>
      </c>
      <c r="B6" s="255"/>
      <c r="C6" s="255"/>
      <c r="D6" s="255"/>
      <c r="E6" s="255"/>
      <c r="F6" s="255"/>
      <c r="H6" s="155" t="s">
        <v>1118</v>
      </c>
      <c r="I6" s="156">
        <f>COUNTIF(D$1:$D$209,"Atende")</f>
        <v>12</v>
      </c>
      <c r="J6" s="157">
        <f>I6/$I$10</f>
        <v>0.63157894736842102</v>
      </c>
    </row>
    <row r="7" spans="1:12" ht="15" customHeight="1" x14ac:dyDescent="0.3">
      <c r="A7" s="36" t="s">
        <v>10</v>
      </c>
      <c r="B7" s="34"/>
      <c r="C7" s="280"/>
      <c r="D7" s="280"/>
      <c r="E7" s="280"/>
      <c r="F7" s="94"/>
      <c r="H7" s="158" t="s">
        <v>1168</v>
      </c>
      <c r="I7" s="156">
        <f>COUNTIF(D$1:$D$209,"Atende Parcialmente")</f>
        <v>3</v>
      </c>
      <c r="J7" s="157">
        <f t="shared" ref="J7:J10" si="0">I7/$I$10</f>
        <v>0.15789473684210525</v>
      </c>
    </row>
    <row r="8" spans="1:12" ht="15" customHeight="1" x14ac:dyDescent="0.3">
      <c r="A8" s="36" t="s">
        <v>11</v>
      </c>
      <c r="B8" s="34"/>
      <c r="C8" s="280"/>
      <c r="D8" s="280"/>
      <c r="E8" s="280"/>
      <c r="F8" s="94"/>
      <c r="H8" s="156" t="s">
        <v>1117</v>
      </c>
      <c r="I8" s="156">
        <f>COUNTIF(D$1:$D$209,"Não Atende")</f>
        <v>3</v>
      </c>
      <c r="J8" s="157">
        <f t="shared" si="0"/>
        <v>0.15789473684210525</v>
      </c>
    </row>
    <row r="9" spans="1:12" ht="15" customHeight="1" x14ac:dyDescent="0.3">
      <c r="A9" s="36" t="s">
        <v>12</v>
      </c>
      <c r="B9" s="34"/>
      <c r="C9" s="93"/>
      <c r="D9" s="8" t="s">
        <v>13</v>
      </c>
      <c r="E9" s="93"/>
      <c r="F9" s="94"/>
      <c r="H9" s="156" t="s">
        <v>1116</v>
      </c>
      <c r="I9" s="156">
        <f>COUNTIF(D$1:$D$209,"Não Se Aplica")</f>
        <v>1</v>
      </c>
      <c r="J9" s="157">
        <f t="shared" si="0"/>
        <v>5.2631578947368418E-2</v>
      </c>
    </row>
    <row r="10" spans="1:12" ht="15" customHeight="1" x14ac:dyDescent="0.3">
      <c r="A10" s="36" t="s">
        <v>14</v>
      </c>
      <c r="B10" s="34"/>
      <c r="C10" s="95"/>
      <c r="D10" s="8"/>
      <c r="E10" s="95"/>
      <c r="F10" s="94"/>
      <c r="I10" s="156">
        <f>SUM(I6:I9)</f>
        <v>19</v>
      </c>
      <c r="J10" s="157">
        <f t="shared" si="0"/>
        <v>1</v>
      </c>
    </row>
    <row r="11" spans="1:12" ht="15" customHeight="1" x14ac:dyDescent="0.3">
      <c r="A11" s="96" t="s">
        <v>15</v>
      </c>
      <c r="B11" s="34"/>
      <c r="C11" s="95"/>
      <c r="D11" s="8"/>
      <c r="E11" s="95"/>
      <c r="F11" s="94"/>
    </row>
    <row r="12" spans="1:12" ht="3.75" customHeight="1" x14ac:dyDescent="0.3">
      <c r="A12" s="33"/>
      <c r="B12" s="34"/>
    </row>
    <row r="13" spans="1:12" ht="15" customHeight="1"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65" t="s">
        <v>5</v>
      </c>
      <c r="B17" s="266"/>
      <c r="C17" s="266"/>
      <c r="D17" s="267"/>
      <c r="E17" s="232" t="s">
        <v>1134</v>
      </c>
      <c r="F17" s="232" t="s">
        <v>1133</v>
      </c>
    </row>
    <row r="18" spans="1:6" ht="35.25" customHeight="1" x14ac:dyDescent="0.3">
      <c r="A18" s="283" t="s">
        <v>1115</v>
      </c>
      <c r="B18" s="263"/>
      <c r="C18" s="263"/>
      <c r="D18" s="263"/>
      <c r="E18" s="15"/>
      <c r="F18" s="39"/>
    </row>
    <row r="19" spans="1:6" ht="15" customHeight="1" x14ac:dyDescent="0.3">
      <c r="A19" s="40">
        <v>1</v>
      </c>
      <c r="B19" s="284" t="s">
        <v>20</v>
      </c>
      <c r="C19" s="285"/>
      <c r="D19" s="18" t="s">
        <v>1118</v>
      </c>
      <c r="E19" s="15"/>
      <c r="F19" s="39"/>
    </row>
    <row r="20" spans="1:6" ht="15" customHeight="1" x14ac:dyDescent="0.3">
      <c r="A20" s="41">
        <v>2</v>
      </c>
      <c r="B20" s="262" t="s">
        <v>19</v>
      </c>
      <c r="C20" s="263"/>
      <c r="D20" s="18" t="s">
        <v>1118</v>
      </c>
      <c r="E20" s="15"/>
      <c r="F20" s="39"/>
    </row>
    <row r="21" spans="1:6" x14ac:dyDescent="0.3">
      <c r="A21" s="234" t="s">
        <v>1</v>
      </c>
      <c r="B21" s="234" t="s">
        <v>2</v>
      </c>
      <c r="C21" s="268" t="s">
        <v>3</v>
      </c>
      <c r="D21" s="269"/>
      <c r="E21" s="233" t="s">
        <v>16</v>
      </c>
      <c r="F21" s="232" t="s">
        <v>1133</v>
      </c>
    </row>
    <row r="22" spans="1:6" ht="21.75" customHeight="1" x14ac:dyDescent="0.3">
      <c r="A22" s="16">
        <v>3</v>
      </c>
      <c r="B22" s="16"/>
      <c r="C22" s="17" t="s">
        <v>1673</v>
      </c>
      <c r="D22" s="18" t="s">
        <v>1168</v>
      </c>
      <c r="E22" s="69"/>
      <c r="F22" s="39"/>
    </row>
    <row r="23" spans="1:6" ht="24.75" customHeight="1" x14ac:dyDescent="0.3">
      <c r="A23" s="16">
        <f>A22+1</f>
        <v>4</v>
      </c>
      <c r="B23" s="20"/>
      <c r="C23" s="17" t="s">
        <v>1672</v>
      </c>
      <c r="D23" s="18" t="s">
        <v>1116</v>
      </c>
      <c r="E23" s="69"/>
      <c r="F23" s="39"/>
    </row>
    <row r="24" spans="1:6" ht="21" customHeight="1" x14ac:dyDescent="0.3">
      <c r="A24" s="16">
        <f t="shared" ref="A24:A38" si="1">A23+1</f>
        <v>5</v>
      </c>
      <c r="B24" s="16" t="s">
        <v>4</v>
      </c>
      <c r="C24" s="17" t="s">
        <v>92</v>
      </c>
      <c r="D24" s="18" t="s">
        <v>1117</v>
      </c>
      <c r="E24" s="69"/>
      <c r="F24" s="39"/>
    </row>
    <row r="25" spans="1:6" ht="30" x14ac:dyDescent="0.3">
      <c r="A25" s="16">
        <f t="shared" si="1"/>
        <v>6</v>
      </c>
      <c r="B25" s="16" t="s">
        <v>4</v>
      </c>
      <c r="C25" s="17" t="s">
        <v>94</v>
      </c>
      <c r="D25" s="18" t="s">
        <v>1117</v>
      </c>
      <c r="E25" s="69"/>
      <c r="F25" s="39"/>
    </row>
    <row r="26" spans="1:6" ht="39.75" customHeight="1" x14ac:dyDescent="0.3">
      <c r="A26" s="16">
        <f t="shared" si="1"/>
        <v>7</v>
      </c>
      <c r="B26" s="16" t="s">
        <v>4</v>
      </c>
      <c r="C26" s="17" t="s">
        <v>96</v>
      </c>
      <c r="D26" s="18" t="s">
        <v>1117</v>
      </c>
      <c r="E26" s="69"/>
      <c r="F26" s="39"/>
    </row>
    <row r="27" spans="1:6" ht="32.25" customHeight="1" x14ac:dyDescent="0.3">
      <c r="A27" s="16">
        <f t="shared" si="1"/>
        <v>8</v>
      </c>
      <c r="B27" s="16"/>
      <c r="C27" s="17" t="s">
        <v>1227</v>
      </c>
      <c r="D27" s="18" t="s">
        <v>1118</v>
      </c>
      <c r="E27" s="69"/>
      <c r="F27" s="39"/>
    </row>
    <row r="28" spans="1:6" ht="24" customHeight="1" x14ac:dyDescent="0.3">
      <c r="A28" s="16">
        <f t="shared" si="1"/>
        <v>9</v>
      </c>
      <c r="B28" s="16"/>
      <c r="C28" s="17" t="s">
        <v>1228</v>
      </c>
      <c r="D28" s="18" t="s">
        <v>1168</v>
      </c>
      <c r="E28" s="69"/>
      <c r="F28" s="39"/>
    </row>
    <row r="29" spans="1:6" ht="25.5" customHeight="1" x14ac:dyDescent="0.3">
      <c r="A29" s="16">
        <f t="shared" si="1"/>
        <v>10</v>
      </c>
      <c r="B29" s="16"/>
      <c r="C29" s="17" t="s">
        <v>1674</v>
      </c>
      <c r="D29" s="18" t="s">
        <v>1168</v>
      </c>
      <c r="E29" s="69"/>
      <c r="F29" s="39"/>
    </row>
    <row r="30" spans="1:6" ht="30" customHeight="1" x14ac:dyDescent="0.3">
      <c r="A30" s="16">
        <f t="shared" si="1"/>
        <v>11</v>
      </c>
      <c r="B30" s="16"/>
      <c r="C30" s="17" t="s">
        <v>1675</v>
      </c>
      <c r="D30" s="18" t="s">
        <v>1118</v>
      </c>
      <c r="E30" s="69"/>
      <c r="F30" s="39"/>
    </row>
    <row r="31" spans="1:6" ht="36" customHeight="1" x14ac:dyDescent="0.3">
      <c r="A31" s="16">
        <f t="shared" si="1"/>
        <v>12</v>
      </c>
      <c r="B31" s="16"/>
      <c r="C31" s="17" t="s">
        <v>1676</v>
      </c>
      <c r="D31" s="18" t="s">
        <v>1118</v>
      </c>
      <c r="E31" s="69"/>
      <c r="F31" s="39"/>
    </row>
    <row r="32" spans="1:6" ht="36.75" customHeight="1" x14ac:dyDescent="0.3">
      <c r="A32" s="16">
        <f t="shared" si="1"/>
        <v>13</v>
      </c>
      <c r="B32" s="16"/>
      <c r="C32" s="17" t="s">
        <v>1677</v>
      </c>
      <c r="D32" s="18" t="s">
        <v>1118</v>
      </c>
      <c r="E32" s="69"/>
      <c r="F32" s="39"/>
    </row>
    <row r="33" spans="1:6" ht="32.25" customHeight="1" x14ac:dyDescent="0.3">
      <c r="A33" s="16">
        <f t="shared" si="1"/>
        <v>14</v>
      </c>
      <c r="B33" s="16"/>
      <c r="C33" s="17" t="s">
        <v>1678</v>
      </c>
      <c r="D33" s="18" t="s">
        <v>1118</v>
      </c>
      <c r="E33" s="69"/>
      <c r="F33" s="39"/>
    </row>
    <row r="34" spans="1:6" ht="28.5" customHeight="1" x14ac:dyDescent="0.3">
      <c r="A34" s="16">
        <f t="shared" si="1"/>
        <v>15</v>
      </c>
      <c r="B34" s="16"/>
      <c r="C34" s="17" t="s">
        <v>1679</v>
      </c>
      <c r="D34" s="18" t="s">
        <v>1118</v>
      </c>
      <c r="E34" s="69"/>
      <c r="F34" s="39"/>
    </row>
    <row r="35" spans="1:6" ht="27.75" customHeight="1" x14ac:dyDescent="0.3">
      <c r="A35" s="16">
        <f t="shared" si="1"/>
        <v>16</v>
      </c>
      <c r="B35" s="16"/>
      <c r="C35" s="17" t="s">
        <v>1680</v>
      </c>
      <c r="D35" s="18" t="s">
        <v>1118</v>
      </c>
      <c r="E35" s="69"/>
      <c r="F35" s="39"/>
    </row>
    <row r="36" spans="1:6" ht="29.25" customHeight="1" x14ac:dyDescent="0.3">
      <c r="A36" s="16">
        <f t="shared" si="1"/>
        <v>17</v>
      </c>
      <c r="B36" s="16"/>
      <c r="C36" s="17" t="s">
        <v>1681</v>
      </c>
      <c r="D36" s="18" t="s">
        <v>1118</v>
      </c>
      <c r="E36" s="69"/>
      <c r="F36" s="39"/>
    </row>
    <row r="37" spans="1:6" ht="28.5" customHeight="1" x14ac:dyDescent="0.3">
      <c r="A37" s="16">
        <f t="shared" si="1"/>
        <v>18</v>
      </c>
      <c r="B37" s="16"/>
      <c r="C37" s="17" t="s">
        <v>1682</v>
      </c>
      <c r="D37" s="18" t="s">
        <v>1118</v>
      </c>
      <c r="E37" s="69"/>
      <c r="F37" s="39"/>
    </row>
    <row r="38" spans="1:6" ht="39.75" customHeight="1" x14ac:dyDescent="0.3">
      <c r="A38" s="16">
        <f t="shared" si="1"/>
        <v>19</v>
      </c>
      <c r="B38" s="16"/>
      <c r="C38" s="17" t="s">
        <v>1683</v>
      </c>
      <c r="D38" s="18" t="s">
        <v>1118</v>
      </c>
      <c r="E38" s="69"/>
      <c r="F38" s="39"/>
    </row>
    <row r="39" spans="1:6" x14ac:dyDescent="0.3">
      <c r="A39" s="21"/>
      <c r="B39" s="22"/>
      <c r="C39" s="22"/>
      <c r="D39" s="22"/>
      <c r="E39" s="22"/>
      <c r="F39" s="23"/>
    </row>
    <row r="40" spans="1:6" x14ac:dyDescent="0.3">
      <c r="A40" s="9"/>
      <c r="F40" s="24"/>
    </row>
    <row r="41" spans="1:6" x14ac:dyDescent="0.3">
      <c r="A41" s="9"/>
      <c r="E41" s="25" t="s">
        <v>95</v>
      </c>
      <c r="F41" s="24"/>
    </row>
    <row r="42" spans="1:6" x14ac:dyDescent="0.3">
      <c r="A42" s="26"/>
      <c r="B42" s="27"/>
      <c r="C42" s="27"/>
      <c r="D42" s="13"/>
      <c r="E42" s="13"/>
      <c r="F42" s="28"/>
    </row>
  </sheetData>
  <mergeCells count="17">
    <mergeCell ref="B19:C19"/>
    <mergeCell ref="B20:C20"/>
    <mergeCell ref="A13:F13"/>
    <mergeCell ref="H3:J3"/>
    <mergeCell ref="A17:D17"/>
    <mergeCell ref="C21:D21"/>
    <mergeCell ref="A1:B4"/>
    <mergeCell ref="C1:E1"/>
    <mergeCell ref="C2:E2"/>
    <mergeCell ref="C3:E3"/>
    <mergeCell ref="C4:E4"/>
    <mergeCell ref="A6:F6"/>
    <mergeCell ref="C7:E7"/>
    <mergeCell ref="C8:E8"/>
    <mergeCell ref="B14:D14"/>
    <mergeCell ref="C15:E15"/>
    <mergeCell ref="A18:D18"/>
  </mergeCells>
  <conditionalFormatting sqref="D19:D20">
    <cfRule type="containsText" dxfId="658" priority="2" operator="containsText" text="Não Se Aplica">
      <formula>NOT(ISERROR(SEARCH("Não Se Aplica",D19)))</formula>
    </cfRule>
    <cfRule type="containsText" dxfId="657" priority="3" operator="containsText" text="Não Atende">
      <formula>NOT(ISERROR(SEARCH("Não Atende",D19)))</formula>
    </cfRule>
    <cfRule type="containsText" dxfId="656" priority="4" operator="containsText" text="Atende">
      <formula>NOT(ISERROR(SEARCH("Atende",D19)))</formula>
    </cfRule>
  </conditionalFormatting>
  <conditionalFormatting sqref="D20">
    <cfRule type="containsText" dxfId="655" priority="5" operator="containsText" text="&quot;Atende&quot;">
      <formula>NOT(ISERROR(SEARCH("""Atende""",D20)))</formula>
    </cfRule>
  </conditionalFormatting>
  <conditionalFormatting sqref="D22:D38">
    <cfRule type="containsText" dxfId="654" priority="1" operator="containsText" text="Atende Parcialmente">
      <formula>NOT(ISERROR(SEARCH("Atende Parcialmente",D22)))</formula>
    </cfRule>
    <cfRule type="containsText" dxfId="653" priority="22" operator="containsText" text="Não Se Aplica">
      <formula>NOT(ISERROR(SEARCH("Não Se Aplica",D22)))</formula>
    </cfRule>
    <cfRule type="containsText" dxfId="652" priority="23" operator="containsText" text="Não Atende">
      <formula>NOT(ISERROR(SEARCH("Não Atende",D22)))</formula>
    </cfRule>
    <cfRule type="containsText" dxfId="651" priority="24" operator="containsText" text="Atende">
      <formula>NOT(ISERROR(SEARCH("Atende",D22)))</formula>
    </cfRule>
  </conditionalFormatting>
  <dataValidations count="1">
    <dataValidation type="list" allowBlank="1" showInputMessage="1" showErrorMessage="1" sqref="D19:D20 D22:D38" xr:uid="{A9E4208D-34FE-41CB-96D1-7939DDFE9EBC}">
      <formula1>"Atende, Atende Parcialmente, Não Atende, Não Se Aplica"</formula1>
    </dataValidation>
  </dataValidations>
  <pageMargins left="0.511811024" right="0.511811024" top="0.78740157499999996" bottom="0.78740157499999996" header="0.31496062000000002" footer="0.31496062000000002"/>
  <pageSetup paperSize="9" scale="4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C9AA7-4395-4FBB-9FAE-39FF9B38D386}">
  <sheetPr codeName="Planilha2"/>
  <dimension ref="A1:L73"/>
  <sheetViews>
    <sheetView showGridLines="0" view="pageBreakPreview" zoomScale="80" zoomScaleNormal="100" zoomScaleSheetLayoutView="80" workbookViewId="0">
      <selection activeCell="I28" sqref="A1:XFD1048576"/>
    </sheetView>
  </sheetViews>
  <sheetFormatPr defaultRowHeight="15" x14ac:dyDescent="0.3"/>
  <cols>
    <col min="1" max="1" width="16.5703125" style="35" customWidth="1"/>
    <col min="2" max="2" width="20.1406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12.140625" style="4" customWidth="1"/>
    <col min="12"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769</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COUNTIF(D$1:$D$200,"Atende")</f>
        <v>2</v>
      </c>
      <c r="J6" s="157">
        <f>I6/$I$10</f>
        <v>4.7619047619047616E-2</v>
      </c>
    </row>
    <row r="7" spans="1:12" ht="15" customHeight="1" x14ac:dyDescent="0.3">
      <c r="A7" s="36" t="s">
        <v>10</v>
      </c>
      <c r="B7" s="34"/>
      <c r="C7" s="280"/>
      <c r="D7" s="280"/>
      <c r="E7" s="280"/>
      <c r="F7" s="94"/>
      <c r="H7" s="158" t="s">
        <v>1168</v>
      </c>
      <c r="I7" s="156">
        <f>COUNTIF(D$1:$D$200,"Atende Parcialmente")</f>
        <v>34</v>
      </c>
      <c r="J7" s="157">
        <f t="shared" ref="J7:J10" si="0">I7/$I$10</f>
        <v>0.80952380952380953</v>
      </c>
    </row>
    <row r="8" spans="1:12" ht="15" customHeight="1" x14ac:dyDescent="0.3">
      <c r="A8" s="36" t="s">
        <v>11</v>
      </c>
      <c r="B8" s="34"/>
      <c r="C8" s="280"/>
      <c r="D8" s="280"/>
      <c r="E8" s="280"/>
      <c r="F8" s="94"/>
      <c r="H8" s="156" t="s">
        <v>1117</v>
      </c>
      <c r="I8" s="156">
        <f>COUNTIF(D$1:$D$200,"Não Atende")</f>
        <v>2</v>
      </c>
      <c r="J8" s="157">
        <f t="shared" si="0"/>
        <v>4.7619047619047616E-2</v>
      </c>
    </row>
    <row r="9" spans="1:12" ht="15" customHeight="1" x14ac:dyDescent="0.3">
      <c r="A9" s="36" t="s">
        <v>12</v>
      </c>
      <c r="B9" s="34"/>
      <c r="C9" s="93"/>
      <c r="D9" s="8" t="s">
        <v>13</v>
      </c>
      <c r="E9" s="93"/>
      <c r="F9" s="94"/>
      <c r="H9" s="156" t="s">
        <v>1116</v>
      </c>
      <c r="I9" s="156">
        <f>COUNTIF(D$1:$D$200,"Não Se Aplica")</f>
        <v>4</v>
      </c>
      <c r="J9" s="157">
        <f t="shared" si="0"/>
        <v>9.5238095238095233E-2</v>
      </c>
    </row>
    <row r="10" spans="1:12" ht="15" customHeight="1" x14ac:dyDescent="0.3">
      <c r="A10" s="36" t="s">
        <v>14</v>
      </c>
      <c r="B10" s="34"/>
      <c r="C10" s="95"/>
      <c r="D10" s="8"/>
      <c r="E10" s="95"/>
      <c r="F10" s="94"/>
      <c r="I10" s="156">
        <f>SUM(I6:I9)</f>
        <v>42</v>
      </c>
      <c r="J10" s="157">
        <f t="shared" si="0"/>
        <v>1</v>
      </c>
    </row>
    <row r="11" spans="1:12" ht="15" customHeight="1" x14ac:dyDescent="0.3">
      <c r="A11" s="96" t="s">
        <v>15</v>
      </c>
      <c r="B11" s="34"/>
      <c r="C11" s="95"/>
      <c r="D11" s="8"/>
      <c r="E11" s="95"/>
      <c r="F11" s="94"/>
    </row>
    <row r="12" spans="1:12" ht="3.75" customHeight="1" x14ac:dyDescent="0.3">
      <c r="A12" s="33"/>
      <c r="B12" s="34"/>
    </row>
    <row r="13" spans="1:12" ht="15.75" customHeight="1"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10" x14ac:dyDescent="0.3">
      <c r="A17" s="265" t="s">
        <v>5</v>
      </c>
      <c r="B17" s="266"/>
      <c r="C17" s="266"/>
      <c r="D17" s="267"/>
      <c r="E17" s="232" t="s">
        <v>1134</v>
      </c>
      <c r="F17" s="232" t="s">
        <v>1133</v>
      </c>
    </row>
    <row r="18" spans="1:10" ht="48" customHeight="1" x14ac:dyDescent="0.3">
      <c r="A18" s="283" t="s">
        <v>1115</v>
      </c>
      <c r="B18" s="263"/>
      <c r="C18" s="263"/>
      <c r="D18" s="263"/>
      <c r="E18" s="15"/>
      <c r="F18" s="39"/>
    </row>
    <row r="19" spans="1:10" ht="15" customHeight="1" x14ac:dyDescent="0.3">
      <c r="A19" s="40">
        <v>1</v>
      </c>
      <c r="B19" s="284" t="s">
        <v>20</v>
      </c>
      <c r="C19" s="285"/>
      <c r="D19" s="18" t="s">
        <v>1168</v>
      </c>
      <c r="E19" s="15"/>
      <c r="F19" s="39"/>
    </row>
    <row r="20" spans="1:10" ht="15" customHeight="1" x14ac:dyDescent="0.3">
      <c r="A20" s="41">
        <v>2</v>
      </c>
      <c r="B20" s="262" t="s">
        <v>19</v>
      </c>
      <c r="C20" s="263"/>
      <c r="D20" s="18" t="s">
        <v>1168</v>
      </c>
      <c r="E20" s="15"/>
      <c r="F20" s="39"/>
    </row>
    <row r="21" spans="1:10" x14ac:dyDescent="0.3">
      <c r="A21" s="234" t="s">
        <v>1</v>
      </c>
      <c r="B21" s="234" t="s">
        <v>2</v>
      </c>
      <c r="C21" s="268" t="s">
        <v>3</v>
      </c>
      <c r="D21" s="269"/>
      <c r="E21" s="233" t="s">
        <v>16</v>
      </c>
      <c r="F21" s="232" t="s">
        <v>1133</v>
      </c>
    </row>
    <row r="22" spans="1:10" ht="3.75" customHeight="1" x14ac:dyDescent="0.3">
      <c r="A22" s="42"/>
      <c r="B22" s="4"/>
      <c r="F22" s="43"/>
    </row>
    <row r="23" spans="1:10" x14ac:dyDescent="0.3">
      <c r="A23" s="44"/>
      <c r="B23" s="44" t="s">
        <v>770</v>
      </c>
      <c r="C23" s="288" t="s">
        <v>202</v>
      </c>
      <c r="D23" s="288"/>
      <c r="E23" s="76"/>
      <c r="F23" s="76"/>
    </row>
    <row r="24" spans="1:10" x14ac:dyDescent="0.3">
      <c r="A24" s="16">
        <v>3</v>
      </c>
      <c r="B24" s="16"/>
      <c r="C24" s="90" t="s">
        <v>771</v>
      </c>
      <c r="D24" s="18" t="s">
        <v>1168</v>
      </c>
      <c r="E24" s="69"/>
      <c r="F24" s="39"/>
    </row>
    <row r="25" spans="1:10" x14ac:dyDescent="0.3">
      <c r="A25" s="16">
        <v>4</v>
      </c>
      <c r="B25" s="16"/>
      <c r="C25" s="90" t="s">
        <v>772</v>
      </c>
      <c r="D25" s="18" t="s">
        <v>1168</v>
      </c>
      <c r="E25" s="69"/>
      <c r="F25" s="39"/>
    </row>
    <row r="26" spans="1:10" x14ac:dyDescent="0.3">
      <c r="A26" s="16">
        <f t="shared" ref="A26:A68" si="1">A25+1</f>
        <v>5</v>
      </c>
      <c r="B26" s="16"/>
      <c r="C26" s="90" t="s">
        <v>773</v>
      </c>
      <c r="D26" s="18" t="s">
        <v>1168</v>
      </c>
      <c r="E26" s="69"/>
      <c r="F26" s="39"/>
    </row>
    <row r="27" spans="1:10" x14ac:dyDescent="0.3">
      <c r="A27" s="16">
        <f t="shared" si="1"/>
        <v>6</v>
      </c>
      <c r="B27" s="16"/>
      <c r="C27" s="90" t="s">
        <v>22</v>
      </c>
      <c r="D27" s="18" t="s">
        <v>1168</v>
      </c>
      <c r="E27" s="69"/>
      <c r="F27" s="39"/>
    </row>
    <row r="28" spans="1:10" ht="30" x14ac:dyDescent="0.3">
      <c r="A28" s="16">
        <f t="shared" si="1"/>
        <v>7</v>
      </c>
      <c r="B28" s="16" t="s">
        <v>774</v>
      </c>
      <c r="C28" s="47" t="s">
        <v>775</v>
      </c>
      <c r="D28" s="18" t="s">
        <v>1168</v>
      </c>
      <c r="E28" s="69"/>
      <c r="F28" s="39"/>
      <c r="J28" s="48"/>
    </row>
    <row r="29" spans="1:10" x14ac:dyDescent="0.3">
      <c r="A29" s="16">
        <f t="shared" si="1"/>
        <v>8</v>
      </c>
      <c r="B29" s="16" t="s">
        <v>776</v>
      </c>
      <c r="C29" s="47" t="s">
        <v>777</v>
      </c>
      <c r="D29" s="18" t="s">
        <v>1168</v>
      </c>
      <c r="E29" s="69"/>
      <c r="F29" s="39"/>
      <c r="J29" s="48"/>
    </row>
    <row r="30" spans="1:10" ht="29.25" customHeight="1" x14ac:dyDescent="0.3">
      <c r="A30" s="44"/>
      <c r="B30" s="44" t="s">
        <v>778</v>
      </c>
      <c r="C30" s="286" t="s">
        <v>779</v>
      </c>
      <c r="D30" s="286"/>
      <c r="E30" s="101"/>
      <c r="F30" s="76"/>
      <c r="J30" s="48"/>
    </row>
    <row r="31" spans="1:10" x14ac:dyDescent="0.3">
      <c r="A31" s="16">
        <v>9</v>
      </c>
      <c r="B31" s="16" t="s">
        <v>780</v>
      </c>
      <c r="C31" s="49" t="s">
        <v>781</v>
      </c>
      <c r="D31" s="18" t="s">
        <v>1168</v>
      </c>
      <c r="E31" s="69"/>
      <c r="F31" s="39"/>
      <c r="J31" s="48"/>
    </row>
    <row r="32" spans="1:10" x14ac:dyDescent="0.3">
      <c r="A32" s="16">
        <f t="shared" si="1"/>
        <v>10</v>
      </c>
      <c r="B32" s="16" t="s">
        <v>782</v>
      </c>
      <c r="C32" s="49" t="s">
        <v>783</v>
      </c>
      <c r="D32" s="18" t="s">
        <v>1168</v>
      </c>
      <c r="E32" s="69"/>
      <c r="F32" s="39"/>
      <c r="J32" s="48"/>
    </row>
    <row r="33" spans="1:10" x14ac:dyDescent="0.3">
      <c r="A33" s="16">
        <f t="shared" si="1"/>
        <v>11</v>
      </c>
      <c r="B33" s="16" t="s">
        <v>784</v>
      </c>
      <c r="C33" s="49" t="s">
        <v>785</v>
      </c>
      <c r="D33" s="18" t="s">
        <v>1168</v>
      </c>
      <c r="E33" s="69"/>
      <c r="F33" s="39"/>
      <c r="J33" s="48"/>
    </row>
    <row r="34" spans="1:10" x14ac:dyDescent="0.3">
      <c r="A34" s="44"/>
      <c r="B34" s="44" t="s">
        <v>786</v>
      </c>
      <c r="C34" s="289" t="s">
        <v>787</v>
      </c>
      <c r="D34" s="289"/>
      <c r="E34" s="101"/>
      <c r="F34" s="76"/>
      <c r="J34" s="48"/>
    </row>
    <row r="35" spans="1:10" ht="30" x14ac:dyDescent="0.3">
      <c r="A35" s="16">
        <v>12</v>
      </c>
      <c r="B35" s="16" t="s">
        <v>4</v>
      </c>
      <c r="C35" s="49" t="s">
        <v>788</v>
      </c>
      <c r="D35" s="18" t="s">
        <v>1168</v>
      </c>
      <c r="E35" s="69"/>
      <c r="F35" s="39"/>
      <c r="J35" s="48"/>
    </row>
    <row r="36" spans="1:10" ht="45" x14ac:dyDescent="0.3">
      <c r="A36" s="16">
        <f t="shared" si="1"/>
        <v>13</v>
      </c>
      <c r="B36" s="16"/>
      <c r="C36" s="49" t="s">
        <v>831</v>
      </c>
      <c r="D36" s="18" t="s">
        <v>1118</v>
      </c>
      <c r="E36" s="69"/>
      <c r="F36" s="39"/>
    </row>
    <row r="37" spans="1:10" x14ac:dyDescent="0.3">
      <c r="A37" s="16">
        <f t="shared" si="1"/>
        <v>14</v>
      </c>
      <c r="B37" s="16"/>
      <c r="C37" s="49" t="s">
        <v>789</v>
      </c>
      <c r="D37" s="18" t="s">
        <v>1168</v>
      </c>
      <c r="E37" s="69"/>
      <c r="F37" s="39"/>
    </row>
    <row r="38" spans="1:10" s="51" customFormat="1" ht="30" x14ac:dyDescent="0.3">
      <c r="A38" s="16">
        <f t="shared" si="1"/>
        <v>15</v>
      </c>
      <c r="B38" s="50"/>
      <c r="C38" s="59" t="s">
        <v>790</v>
      </c>
      <c r="D38" s="18" t="s">
        <v>1168</v>
      </c>
      <c r="E38" s="69"/>
      <c r="F38" s="39"/>
    </row>
    <row r="39" spans="1:10" ht="30" x14ac:dyDescent="0.3">
      <c r="A39" s="16">
        <f t="shared" si="1"/>
        <v>16</v>
      </c>
      <c r="B39" s="16"/>
      <c r="C39" s="49" t="s">
        <v>791</v>
      </c>
      <c r="D39" s="18" t="s">
        <v>1117</v>
      </c>
      <c r="E39" s="69"/>
      <c r="F39" s="39"/>
      <c r="J39" s="48"/>
    </row>
    <row r="40" spans="1:10" ht="59.25" customHeight="1" x14ac:dyDescent="0.3">
      <c r="A40" s="16">
        <f t="shared" si="1"/>
        <v>17</v>
      </c>
      <c r="B40" s="16" t="s">
        <v>4</v>
      </c>
      <c r="C40" s="49" t="s">
        <v>792</v>
      </c>
      <c r="D40" s="18" t="s">
        <v>1168</v>
      </c>
      <c r="E40" s="69"/>
      <c r="F40" s="39"/>
      <c r="J40" s="48"/>
    </row>
    <row r="41" spans="1:10" ht="30" x14ac:dyDescent="0.3">
      <c r="A41" s="16">
        <f t="shared" si="1"/>
        <v>18</v>
      </c>
      <c r="B41" s="16" t="s">
        <v>4</v>
      </c>
      <c r="C41" s="49" t="s">
        <v>793</v>
      </c>
      <c r="D41" s="18" t="s">
        <v>1168</v>
      </c>
      <c r="E41" s="69"/>
      <c r="F41" s="39"/>
      <c r="J41" s="48"/>
    </row>
    <row r="42" spans="1:10" ht="30" x14ac:dyDescent="0.3">
      <c r="A42" s="16">
        <f t="shared" si="1"/>
        <v>19</v>
      </c>
      <c r="B42" s="16" t="s">
        <v>4</v>
      </c>
      <c r="C42" s="49" t="s">
        <v>794</v>
      </c>
      <c r="D42" s="18" t="s">
        <v>1168</v>
      </c>
      <c r="E42" s="69"/>
      <c r="F42" s="39"/>
      <c r="J42" s="48"/>
    </row>
    <row r="43" spans="1:10" ht="34.5" customHeight="1" x14ac:dyDescent="0.3">
      <c r="A43" s="16">
        <f t="shared" si="1"/>
        <v>20</v>
      </c>
      <c r="B43" s="16" t="s">
        <v>4</v>
      </c>
      <c r="C43" s="52" t="s">
        <v>795</v>
      </c>
      <c r="D43" s="18" t="s">
        <v>1168</v>
      </c>
      <c r="E43" s="69"/>
      <c r="F43" s="39"/>
      <c r="J43" s="48"/>
    </row>
    <row r="44" spans="1:10" ht="30" x14ac:dyDescent="0.3">
      <c r="A44" s="16">
        <f t="shared" si="1"/>
        <v>21</v>
      </c>
      <c r="B44" s="16" t="s">
        <v>796</v>
      </c>
      <c r="C44" s="53" t="s">
        <v>797</v>
      </c>
      <c r="D44" s="18" t="s">
        <v>1168</v>
      </c>
      <c r="E44" s="69"/>
      <c r="F44" s="39"/>
      <c r="J44" s="48"/>
    </row>
    <row r="45" spans="1:10" ht="30" x14ac:dyDescent="0.3">
      <c r="A45" s="16">
        <f t="shared" si="1"/>
        <v>22</v>
      </c>
      <c r="B45" s="16" t="s">
        <v>4</v>
      </c>
      <c r="C45" s="49" t="s">
        <v>798</v>
      </c>
      <c r="D45" s="18" t="s">
        <v>1116</v>
      </c>
      <c r="E45" s="69"/>
      <c r="F45" s="39"/>
      <c r="J45" s="48"/>
    </row>
    <row r="46" spans="1:10" ht="32.25" customHeight="1" x14ac:dyDescent="0.3">
      <c r="A46" s="16">
        <f>A45+1</f>
        <v>23</v>
      </c>
      <c r="B46" s="16" t="s">
        <v>799</v>
      </c>
      <c r="C46" s="53" t="s">
        <v>800</v>
      </c>
      <c r="D46" s="18" t="s">
        <v>1168</v>
      </c>
      <c r="E46" s="69"/>
      <c r="F46" s="39"/>
    </row>
    <row r="47" spans="1:10" ht="29.25" customHeight="1" x14ac:dyDescent="0.3">
      <c r="A47" s="44"/>
      <c r="B47" s="44" t="s">
        <v>801</v>
      </c>
      <c r="C47" s="286" t="s">
        <v>802</v>
      </c>
      <c r="D47" s="286"/>
      <c r="E47" s="101"/>
      <c r="F47" s="76"/>
    </row>
    <row r="48" spans="1:10" x14ac:dyDescent="0.3">
      <c r="A48" s="16">
        <v>24</v>
      </c>
      <c r="B48" s="16" t="s">
        <v>803</v>
      </c>
      <c r="C48" s="52" t="s">
        <v>804</v>
      </c>
      <c r="D48" s="18" t="s">
        <v>1117</v>
      </c>
      <c r="E48" s="69"/>
      <c r="F48" s="39"/>
    </row>
    <row r="49" spans="1:6" ht="30" x14ac:dyDescent="0.3">
      <c r="A49" s="16">
        <f t="shared" si="1"/>
        <v>25</v>
      </c>
      <c r="B49" s="16" t="s">
        <v>805</v>
      </c>
      <c r="C49" s="54" t="s">
        <v>806</v>
      </c>
      <c r="D49" s="18" t="s">
        <v>1168</v>
      </c>
      <c r="E49" s="69"/>
      <c r="F49" s="39"/>
    </row>
    <row r="50" spans="1:6" ht="33" customHeight="1" x14ac:dyDescent="0.3">
      <c r="A50" s="16">
        <f t="shared" si="1"/>
        <v>26</v>
      </c>
      <c r="B50" s="16" t="s">
        <v>807</v>
      </c>
      <c r="C50" s="52" t="s">
        <v>808</v>
      </c>
      <c r="D50" s="18" t="s">
        <v>1116</v>
      </c>
      <c r="E50" s="69"/>
      <c r="F50" s="39"/>
    </row>
    <row r="51" spans="1:6" x14ac:dyDescent="0.3">
      <c r="A51" s="16">
        <f t="shared" si="1"/>
        <v>27</v>
      </c>
      <c r="B51" s="16" t="s">
        <v>807</v>
      </c>
      <c r="C51" s="52" t="s">
        <v>809</v>
      </c>
      <c r="D51" s="18" t="s">
        <v>1168</v>
      </c>
      <c r="E51" s="69"/>
      <c r="F51" s="39"/>
    </row>
    <row r="52" spans="1:6" x14ac:dyDescent="0.3">
      <c r="A52" s="16">
        <f t="shared" si="1"/>
        <v>28</v>
      </c>
      <c r="B52" s="16" t="s">
        <v>810</v>
      </c>
      <c r="C52" s="52" t="s">
        <v>811</v>
      </c>
      <c r="D52" s="18" t="s">
        <v>1168</v>
      </c>
      <c r="E52" s="69"/>
      <c r="F52" s="39"/>
    </row>
    <row r="53" spans="1:6" x14ac:dyDescent="0.3">
      <c r="A53" s="16">
        <f t="shared" si="1"/>
        <v>29</v>
      </c>
      <c r="B53" s="16" t="s">
        <v>812</v>
      </c>
      <c r="C53" s="52" t="s">
        <v>813</v>
      </c>
      <c r="D53" s="18" t="s">
        <v>1168</v>
      </c>
      <c r="E53" s="69"/>
      <c r="F53" s="39"/>
    </row>
    <row r="54" spans="1:6" x14ac:dyDescent="0.3">
      <c r="A54" s="44"/>
      <c r="B54" s="44" t="s">
        <v>812</v>
      </c>
      <c r="C54" s="287" t="s">
        <v>814</v>
      </c>
      <c r="D54" s="287"/>
      <c r="E54" s="101"/>
      <c r="F54" s="76"/>
    </row>
    <row r="55" spans="1:6" ht="20.25" customHeight="1" x14ac:dyDescent="0.3">
      <c r="A55" s="16">
        <v>30</v>
      </c>
      <c r="B55" s="16" t="s">
        <v>815</v>
      </c>
      <c r="C55" s="49" t="s">
        <v>816</v>
      </c>
      <c r="D55" s="18" t="s">
        <v>1168</v>
      </c>
      <c r="E55" s="69"/>
      <c r="F55" s="39"/>
    </row>
    <row r="56" spans="1:6" x14ac:dyDescent="0.3">
      <c r="A56" s="16">
        <f t="shared" si="1"/>
        <v>31</v>
      </c>
      <c r="B56" s="16" t="s">
        <v>815</v>
      </c>
      <c r="C56" s="49" t="s">
        <v>817</v>
      </c>
      <c r="D56" s="18" t="s">
        <v>1118</v>
      </c>
      <c r="E56" s="69"/>
      <c r="F56" s="39"/>
    </row>
    <row r="57" spans="1:6" x14ac:dyDescent="0.3">
      <c r="A57" s="16">
        <f t="shared" si="1"/>
        <v>32</v>
      </c>
      <c r="B57" s="16" t="s">
        <v>818</v>
      </c>
      <c r="C57" s="49" t="s">
        <v>819</v>
      </c>
      <c r="D57" s="18" t="s">
        <v>1168</v>
      </c>
      <c r="E57" s="69"/>
      <c r="F57" s="39"/>
    </row>
    <row r="58" spans="1:6" x14ac:dyDescent="0.3">
      <c r="A58" s="16">
        <f t="shared" si="1"/>
        <v>33</v>
      </c>
      <c r="B58" s="16" t="s">
        <v>820</v>
      </c>
      <c r="C58" s="49" t="s">
        <v>821</v>
      </c>
      <c r="D58" s="18" t="s">
        <v>1168</v>
      </c>
      <c r="E58" s="69"/>
      <c r="F58" s="39"/>
    </row>
    <row r="59" spans="1:6" x14ac:dyDescent="0.3">
      <c r="A59" s="16">
        <f t="shared" si="1"/>
        <v>34</v>
      </c>
      <c r="B59" s="16" t="s">
        <v>822</v>
      </c>
      <c r="C59" s="49" t="s">
        <v>823</v>
      </c>
      <c r="D59" s="18" t="s">
        <v>1168</v>
      </c>
      <c r="E59" s="69"/>
      <c r="F59" s="39"/>
    </row>
    <row r="60" spans="1:6" ht="30" x14ac:dyDescent="0.3">
      <c r="A60" s="16">
        <f t="shared" si="1"/>
        <v>35</v>
      </c>
      <c r="B60" s="16" t="s">
        <v>824</v>
      </c>
      <c r="C60" s="52" t="s">
        <v>329</v>
      </c>
      <c r="D60" s="18" t="s">
        <v>1116</v>
      </c>
      <c r="E60" s="69"/>
      <c r="F60" s="39"/>
    </row>
    <row r="61" spans="1:6" x14ac:dyDescent="0.3">
      <c r="A61" s="16">
        <f t="shared" si="1"/>
        <v>36</v>
      </c>
      <c r="B61" s="16" t="s">
        <v>824</v>
      </c>
      <c r="C61" s="52" t="s">
        <v>825</v>
      </c>
      <c r="D61" s="18" t="s">
        <v>1168</v>
      </c>
      <c r="E61" s="69"/>
      <c r="F61" s="39"/>
    </row>
    <row r="62" spans="1:6" ht="28.5" customHeight="1" x14ac:dyDescent="0.3">
      <c r="A62" s="44"/>
      <c r="B62" s="44" t="s">
        <v>824</v>
      </c>
      <c r="C62" s="286" t="s">
        <v>826</v>
      </c>
      <c r="D62" s="286"/>
      <c r="E62" s="101"/>
      <c r="F62" s="76"/>
    </row>
    <row r="63" spans="1:6" x14ac:dyDescent="0.3">
      <c r="A63" s="16">
        <v>37</v>
      </c>
      <c r="B63" s="16" t="s">
        <v>824</v>
      </c>
      <c r="C63" s="49" t="s">
        <v>827</v>
      </c>
      <c r="D63" s="18" t="s">
        <v>1168</v>
      </c>
      <c r="E63" s="69"/>
      <c r="F63" s="39"/>
    </row>
    <row r="64" spans="1:6" x14ac:dyDescent="0.3">
      <c r="A64" s="16">
        <f t="shared" si="1"/>
        <v>38</v>
      </c>
      <c r="B64" s="16" t="s">
        <v>824</v>
      </c>
      <c r="C64" s="49" t="s">
        <v>828</v>
      </c>
      <c r="D64" s="18" t="s">
        <v>1168</v>
      </c>
      <c r="E64" s="69"/>
      <c r="F64" s="39"/>
    </row>
    <row r="65" spans="1:9" x14ac:dyDescent="0.3">
      <c r="A65" s="16">
        <f t="shared" si="1"/>
        <v>39</v>
      </c>
      <c r="B65" s="16" t="s">
        <v>824</v>
      </c>
      <c r="C65" s="49" t="s">
        <v>829</v>
      </c>
      <c r="D65" s="18" t="s">
        <v>1168</v>
      </c>
      <c r="E65" s="69"/>
      <c r="F65" s="39"/>
    </row>
    <row r="66" spans="1:9" ht="45" x14ac:dyDescent="0.3">
      <c r="A66" s="16">
        <f t="shared" si="1"/>
        <v>40</v>
      </c>
      <c r="B66" s="16" t="s">
        <v>770</v>
      </c>
      <c r="C66" s="52" t="s">
        <v>830</v>
      </c>
      <c r="D66" s="18" t="s">
        <v>1116</v>
      </c>
      <c r="E66" s="69"/>
      <c r="F66" s="39"/>
    </row>
    <row r="67" spans="1:9" ht="30" x14ac:dyDescent="0.3">
      <c r="A67" s="16">
        <f t="shared" si="1"/>
        <v>41</v>
      </c>
      <c r="B67" s="16" t="s">
        <v>4</v>
      </c>
      <c r="C67" s="52" t="s">
        <v>224</v>
      </c>
      <c r="D67" s="18" t="s">
        <v>1168</v>
      </c>
      <c r="E67" s="69"/>
      <c r="F67" s="39"/>
    </row>
    <row r="68" spans="1:9" ht="35.25" customHeight="1" x14ac:dyDescent="0.3">
      <c r="A68" s="16">
        <f t="shared" si="1"/>
        <v>42</v>
      </c>
      <c r="B68" s="16" t="s">
        <v>4</v>
      </c>
      <c r="C68" s="52" t="s">
        <v>225</v>
      </c>
      <c r="D68" s="18" t="s">
        <v>1168</v>
      </c>
      <c r="E68" s="69"/>
      <c r="F68" s="39"/>
    </row>
    <row r="69" spans="1:9" x14ac:dyDescent="0.3">
      <c r="A69" s="21"/>
      <c r="B69" s="22"/>
      <c r="C69" s="22"/>
      <c r="D69" s="22"/>
      <c r="E69" s="22"/>
      <c r="F69" s="23"/>
    </row>
    <row r="70" spans="1:9" x14ac:dyDescent="0.3">
      <c r="A70" s="9"/>
      <c r="B70" s="4"/>
      <c r="F70" s="24"/>
    </row>
    <row r="71" spans="1:9" x14ac:dyDescent="0.3">
      <c r="A71" s="9"/>
      <c r="B71" s="4"/>
      <c r="E71" s="25" t="s">
        <v>95</v>
      </c>
      <c r="F71" s="24"/>
    </row>
    <row r="72" spans="1:9" x14ac:dyDescent="0.3">
      <c r="A72" s="26"/>
      <c r="B72" s="27"/>
      <c r="C72" s="27"/>
      <c r="D72" s="13"/>
      <c r="E72" s="13"/>
      <c r="F72" s="28"/>
    </row>
    <row r="73" spans="1:9" x14ac:dyDescent="0.3">
      <c r="A73" s="4"/>
      <c r="B73" s="4"/>
      <c r="I73" s="153"/>
    </row>
  </sheetData>
  <mergeCells count="23">
    <mergeCell ref="C7:E7"/>
    <mergeCell ref="A1:B4"/>
    <mergeCell ref="C1:E1"/>
    <mergeCell ref="C2:E2"/>
    <mergeCell ref="C3:E3"/>
    <mergeCell ref="C4:E4"/>
    <mergeCell ref="A6:F6"/>
    <mergeCell ref="H3:J3"/>
    <mergeCell ref="C62:D62"/>
    <mergeCell ref="C54:D54"/>
    <mergeCell ref="C23:D23"/>
    <mergeCell ref="C30:D30"/>
    <mergeCell ref="C34:D34"/>
    <mergeCell ref="C47:D47"/>
    <mergeCell ref="A17:D17"/>
    <mergeCell ref="C21:D21"/>
    <mergeCell ref="C8:E8"/>
    <mergeCell ref="B14:D14"/>
    <mergeCell ref="C15:E15"/>
    <mergeCell ref="A13:F13"/>
    <mergeCell ref="A18:D18"/>
    <mergeCell ref="B19:C19"/>
    <mergeCell ref="B20:C20"/>
  </mergeCells>
  <conditionalFormatting sqref="D19:D20">
    <cfRule type="containsText" dxfId="650" priority="32" operator="containsText" text="Atende Parcialmente">
      <formula>NOT(ISERROR(SEARCH("Atende Parcialmente",D19)))</formula>
    </cfRule>
    <cfRule type="containsText" dxfId="649" priority="33" operator="containsText" text="Não Se Aplica">
      <formula>NOT(ISERROR(SEARCH("Não Se Aplica",D19)))</formula>
    </cfRule>
    <cfRule type="containsText" dxfId="648" priority="34" operator="containsText" text="Não Atende">
      <formula>NOT(ISERROR(SEARCH("Não Atende",D19)))</formula>
    </cfRule>
    <cfRule type="containsText" dxfId="647" priority="35" operator="containsText" text="Atende">
      <formula>NOT(ISERROR(SEARCH("Atende",D19)))</formula>
    </cfRule>
  </conditionalFormatting>
  <conditionalFormatting sqref="D20">
    <cfRule type="containsText" dxfId="646" priority="36" operator="containsText" text="&quot;Atende&quot;">
      <formula>NOT(ISERROR(SEARCH("""Atende""",D20)))</formula>
    </cfRule>
  </conditionalFormatting>
  <conditionalFormatting sqref="D24:D29">
    <cfRule type="containsText" dxfId="645" priority="26" operator="containsText" text="Atende Parcialmente">
      <formula>NOT(ISERROR(SEARCH("Atende Parcialmente",D24)))</formula>
    </cfRule>
    <cfRule type="containsText" dxfId="644" priority="27" operator="containsText" text="Não Se Aplica">
      <formula>NOT(ISERROR(SEARCH("Não Se Aplica",D24)))</formula>
    </cfRule>
    <cfRule type="containsText" dxfId="643" priority="28" operator="containsText" text="Não Atende">
      <formula>NOT(ISERROR(SEARCH("Não Atende",D24)))</formula>
    </cfRule>
    <cfRule type="containsText" dxfId="642" priority="29" operator="containsText" text="Atende">
      <formula>NOT(ISERROR(SEARCH("Atende",D24)))</formula>
    </cfRule>
    <cfRule type="containsText" dxfId="641" priority="30" operator="containsText" text="&quot;Atende&quot;">
      <formula>NOT(ISERROR(SEARCH("""Atende""",D24)))</formula>
    </cfRule>
  </conditionalFormatting>
  <conditionalFormatting sqref="D31:D33">
    <cfRule type="containsText" dxfId="640" priority="21" operator="containsText" text="Atende Parcialmente">
      <formula>NOT(ISERROR(SEARCH("Atende Parcialmente",D31)))</formula>
    </cfRule>
    <cfRule type="containsText" dxfId="639" priority="22" operator="containsText" text="Não Se Aplica">
      <formula>NOT(ISERROR(SEARCH("Não Se Aplica",D31)))</formula>
    </cfRule>
    <cfRule type="containsText" dxfId="638" priority="23" operator="containsText" text="Não Atende">
      <formula>NOT(ISERROR(SEARCH("Não Atende",D31)))</formula>
    </cfRule>
    <cfRule type="containsText" dxfId="637" priority="24" operator="containsText" text="Atende">
      <formula>NOT(ISERROR(SEARCH("Atende",D31)))</formula>
    </cfRule>
    <cfRule type="containsText" dxfId="636" priority="25" operator="containsText" text="&quot;Atende&quot;">
      <formula>NOT(ISERROR(SEARCH("""Atende""",D31)))</formula>
    </cfRule>
  </conditionalFormatting>
  <conditionalFormatting sqref="D35:D46">
    <cfRule type="containsText" dxfId="635" priority="16" operator="containsText" text="Atende Parcialmente">
      <formula>NOT(ISERROR(SEARCH("Atende Parcialmente",D35)))</formula>
    </cfRule>
    <cfRule type="containsText" dxfId="634" priority="17" operator="containsText" text="Não Se Aplica">
      <formula>NOT(ISERROR(SEARCH("Não Se Aplica",D35)))</formula>
    </cfRule>
    <cfRule type="containsText" dxfId="633" priority="18" operator="containsText" text="Não Atende">
      <formula>NOT(ISERROR(SEARCH("Não Atende",D35)))</formula>
    </cfRule>
    <cfRule type="containsText" dxfId="632" priority="19" operator="containsText" text="Atende">
      <formula>NOT(ISERROR(SEARCH("Atende",D35)))</formula>
    </cfRule>
    <cfRule type="containsText" dxfId="631" priority="20" operator="containsText" text="&quot;Atende&quot;">
      <formula>NOT(ISERROR(SEARCH("""Atende""",D35)))</formula>
    </cfRule>
  </conditionalFormatting>
  <conditionalFormatting sqref="D48:D53">
    <cfRule type="containsText" dxfId="630" priority="11" operator="containsText" text="Atende Parcialmente">
      <formula>NOT(ISERROR(SEARCH("Atende Parcialmente",D48)))</formula>
    </cfRule>
    <cfRule type="containsText" dxfId="629" priority="12" operator="containsText" text="Não Se Aplica">
      <formula>NOT(ISERROR(SEARCH("Não Se Aplica",D48)))</formula>
    </cfRule>
    <cfRule type="containsText" dxfId="628" priority="13" operator="containsText" text="Não Atende">
      <formula>NOT(ISERROR(SEARCH("Não Atende",D48)))</formula>
    </cfRule>
    <cfRule type="containsText" dxfId="627" priority="14" operator="containsText" text="Atende">
      <formula>NOT(ISERROR(SEARCH("Atende",D48)))</formula>
    </cfRule>
    <cfRule type="containsText" dxfId="626" priority="15" operator="containsText" text="&quot;Atende&quot;">
      <formula>NOT(ISERROR(SEARCH("""Atende""",D48)))</formula>
    </cfRule>
  </conditionalFormatting>
  <conditionalFormatting sqref="D55:D61">
    <cfRule type="containsText" dxfId="625" priority="6" operator="containsText" text="Atende Parcialmente">
      <formula>NOT(ISERROR(SEARCH("Atende Parcialmente",D55)))</formula>
    </cfRule>
    <cfRule type="containsText" dxfId="624" priority="7" operator="containsText" text="Não Se Aplica">
      <formula>NOT(ISERROR(SEARCH("Não Se Aplica",D55)))</formula>
    </cfRule>
    <cfRule type="containsText" dxfId="623" priority="8" operator="containsText" text="Não Atende">
      <formula>NOT(ISERROR(SEARCH("Não Atende",D55)))</formula>
    </cfRule>
    <cfRule type="containsText" dxfId="622" priority="9" operator="containsText" text="Atende">
      <formula>NOT(ISERROR(SEARCH("Atende",D55)))</formula>
    </cfRule>
    <cfRule type="containsText" dxfId="621" priority="10" operator="containsText" text="&quot;Atende&quot;">
      <formula>NOT(ISERROR(SEARCH("""Atende""",D55)))</formula>
    </cfRule>
  </conditionalFormatting>
  <conditionalFormatting sqref="D63:D68">
    <cfRule type="containsText" dxfId="620" priority="1" operator="containsText" text="Atende Parcialmente">
      <formula>NOT(ISERROR(SEARCH("Atende Parcialmente",D63)))</formula>
    </cfRule>
    <cfRule type="containsText" dxfId="619" priority="2" operator="containsText" text="Não Se Aplica">
      <formula>NOT(ISERROR(SEARCH("Não Se Aplica",D63)))</formula>
    </cfRule>
    <cfRule type="containsText" dxfId="618" priority="3" operator="containsText" text="Não Atende">
      <formula>NOT(ISERROR(SEARCH("Não Atende",D63)))</formula>
    </cfRule>
    <cfRule type="containsText" dxfId="617" priority="4" operator="containsText" text="Atende">
      <formula>NOT(ISERROR(SEARCH("Atende",D63)))</formula>
    </cfRule>
    <cfRule type="containsText" dxfId="616" priority="5" operator="containsText" text="&quot;Atende&quot;">
      <formula>NOT(ISERROR(SEARCH("""Atende""",D63)))</formula>
    </cfRule>
  </conditionalFormatting>
  <dataValidations disablePrompts="1" count="1">
    <dataValidation type="list" allowBlank="1" showInputMessage="1" showErrorMessage="1" sqref="D55:D61 D24:D29 D31:D33 D35:D46 D48:D53 D63:D68 D19:D20" xr:uid="{45F1FDF3-1C27-44BD-A8C7-337EAF5C4333}">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2C6A23-86F9-4ECC-9D78-9B8B456D9F17}">
  <sheetPr codeName="Planilha3"/>
  <dimension ref="A1:L77"/>
  <sheetViews>
    <sheetView showGridLines="0" view="pageBreakPreview" topLeftCell="A53" zoomScale="80" zoomScaleNormal="100" zoomScaleSheetLayoutView="80" workbookViewId="0">
      <selection activeCell="C67" sqref="C67"/>
    </sheetView>
  </sheetViews>
  <sheetFormatPr defaultRowHeight="15" x14ac:dyDescent="0.3"/>
  <cols>
    <col min="1" max="1" width="16.5703125" style="35" customWidth="1"/>
    <col min="2" max="2" width="20.1406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ht="15" customHeight="1" x14ac:dyDescent="0.3">
      <c r="A3" s="270"/>
      <c r="B3" s="270"/>
      <c r="C3" s="274" t="s">
        <v>89</v>
      </c>
      <c r="D3" s="275"/>
      <c r="E3" s="276"/>
      <c r="F3" s="6" t="s">
        <v>7</v>
      </c>
      <c r="G3" s="7"/>
      <c r="H3" s="264" t="s">
        <v>1230</v>
      </c>
      <c r="I3" s="264"/>
      <c r="J3" s="264"/>
      <c r="K3" s="7"/>
      <c r="L3" s="7"/>
    </row>
    <row r="4" spans="1:12" ht="15.75" customHeight="1" x14ac:dyDescent="0.3">
      <c r="A4" s="270"/>
      <c r="B4" s="270"/>
      <c r="C4" s="277" t="s">
        <v>744</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COUNTIF(D$1:$D$200,"Atende")</f>
        <v>8</v>
      </c>
      <c r="J6" s="157">
        <f>I6/$I$10</f>
        <v>0.1702127659574468</v>
      </c>
    </row>
    <row r="7" spans="1:12" ht="15" customHeight="1" x14ac:dyDescent="0.3">
      <c r="A7" s="36" t="s">
        <v>10</v>
      </c>
      <c r="B7" s="34"/>
      <c r="C7" s="280"/>
      <c r="D7" s="280"/>
      <c r="E7" s="280"/>
      <c r="F7" s="94"/>
      <c r="H7" s="158" t="s">
        <v>1168</v>
      </c>
      <c r="I7" s="156">
        <f>COUNTIF(D$1:$D$200,"Atende Parcialmente")</f>
        <v>15</v>
      </c>
      <c r="J7" s="157">
        <f t="shared" ref="J7:J10" si="0">I7/$I$10</f>
        <v>0.31914893617021278</v>
      </c>
    </row>
    <row r="8" spans="1:12" ht="15" customHeight="1" x14ac:dyDescent="0.3">
      <c r="A8" s="36" t="s">
        <v>11</v>
      </c>
      <c r="B8" s="34"/>
      <c r="C8" s="280"/>
      <c r="D8" s="280"/>
      <c r="E8" s="280"/>
      <c r="F8" s="94"/>
      <c r="H8" s="156" t="s">
        <v>1117</v>
      </c>
      <c r="I8" s="156">
        <f>COUNTIF(D$1:$D$200,"Não Atende")</f>
        <v>21</v>
      </c>
      <c r="J8" s="157">
        <f t="shared" si="0"/>
        <v>0.44680851063829785</v>
      </c>
    </row>
    <row r="9" spans="1:12" ht="15" customHeight="1" x14ac:dyDescent="0.3">
      <c r="A9" s="36" t="s">
        <v>12</v>
      </c>
      <c r="B9" s="34"/>
      <c r="C9" s="93"/>
      <c r="D9" s="8" t="s">
        <v>13</v>
      </c>
      <c r="E9" s="93"/>
      <c r="F9" s="94"/>
      <c r="H9" s="156" t="s">
        <v>1116</v>
      </c>
      <c r="I9" s="156">
        <f>COUNTIF(D$1:$D$200,"Não Se Aplica")</f>
        <v>3</v>
      </c>
      <c r="J9" s="157">
        <f t="shared" si="0"/>
        <v>6.3829787234042548E-2</v>
      </c>
    </row>
    <row r="10" spans="1:12" ht="15" customHeight="1" x14ac:dyDescent="0.3">
      <c r="A10" s="36" t="s">
        <v>14</v>
      </c>
      <c r="B10" s="34"/>
      <c r="C10" s="95"/>
      <c r="D10" s="8"/>
      <c r="E10" s="95"/>
      <c r="F10" s="94"/>
      <c r="I10" s="156">
        <f>SUM(I6:I9)</f>
        <v>47</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55" t="s">
        <v>5</v>
      </c>
      <c r="B17" s="255"/>
      <c r="C17" s="255"/>
      <c r="D17" s="255"/>
      <c r="E17" s="231" t="s">
        <v>1134</v>
      </c>
      <c r="F17" s="231" t="s">
        <v>1133</v>
      </c>
    </row>
    <row r="18" spans="1:6" ht="48" customHeight="1" x14ac:dyDescent="0.3">
      <c r="A18" s="293" t="s">
        <v>1115</v>
      </c>
      <c r="B18" s="293"/>
      <c r="C18" s="293"/>
      <c r="D18" s="293"/>
      <c r="E18" s="98"/>
      <c r="F18" s="39"/>
    </row>
    <row r="19" spans="1:6" x14ac:dyDescent="0.3">
      <c r="A19" s="20">
        <v>1</v>
      </c>
      <c r="B19" s="294" t="s">
        <v>20</v>
      </c>
      <c r="C19" s="293"/>
      <c r="D19" s="18" t="s">
        <v>1118</v>
      </c>
      <c r="E19" s="98"/>
      <c r="F19" s="39"/>
    </row>
    <row r="20" spans="1:6" x14ac:dyDescent="0.3">
      <c r="A20" s="16">
        <v>2</v>
      </c>
      <c r="B20" s="294" t="s">
        <v>19</v>
      </c>
      <c r="C20" s="293"/>
      <c r="D20" s="18" t="s">
        <v>1168</v>
      </c>
      <c r="E20" s="98"/>
      <c r="F20" s="39"/>
    </row>
    <row r="21" spans="1:6" s="56" customFormat="1" x14ac:dyDescent="0.3">
      <c r="A21" s="235" t="s">
        <v>1</v>
      </c>
      <c r="B21" s="235" t="s">
        <v>2</v>
      </c>
      <c r="C21" s="292" t="s">
        <v>3</v>
      </c>
      <c r="D21" s="292"/>
      <c r="E21" s="236" t="s">
        <v>16</v>
      </c>
      <c r="F21" s="231" t="s">
        <v>1133</v>
      </c>
    </row>
    <row r="22" spans="1:6" s="56" customFormat="1" x14ac:dyDescent="0.3">
      <c r="A22" s="102"/>
      <c r="B22" s="99" t="s">
        <v>201</v>
      </c>
      <c r="C22" s="291" t="s">
        <v>202</v>
      </c>
      <c r="D22" s="291"/>
      <c r="E22" s="104"/>
      <c r="F22" s="104"/>
    </row>
    <row r="23" spans="1:6" s="56" customFormat="1" ht="30" x14ac:dyDescent="0.25">
      <c r="A23" s="105">
        <v>3</v>
      </c>
      <c r="B23" s="106"/>
      <c r="C23" s="107" t="s">
        <v>1119</v>
      </c>
      <c r="D23" s="18" t="s">
        <v>1168</v>
      </c>
      <c r="E23" s="108"/>
      <c r="F23" s="108"/>
    </row>
    <row r="24" spans="1:6" s="56" customFormat="1" x14ac:dyDescent="0.3">
      <c r="A24" s="105">
        <f>A23+1</f>
        <v>4</v>
      </c>
      <c r="B24" s="106"/>
      <c r="C24" s="109" t="s">
        <v>745</v>
      </c>
      <c r="D24" s="18" t="s">
        <v>1117</v>
      </c>
      <c r="E24" s="108"/>
      <c r="F24" s="110"/>
    </row>
    <row r="25" spans="1:6" s="56" customFormat="1" x14ac:dyDescent="0.3">
      <c r="A25" s="105">
        <f>A24+1</f>
        <v>5</v>
      </c>
      <c r="B25" s="106"/>
      <c r="C25" s="109" t="s">
        <v>746</v>
      </c>
      <c r="D25" s="18" t="s">
        <v>1116</v>
      </c>
      <c r="E25" s="108"/>
      <c r="F25" s="110"/>
    </row>
    <row r="26" spans="1:6" s="56" customFormat="1" ht="45" x14ac:dyDescent="0.25">
      <c r="A26" s="105">
        <f t="shared" ref="A26:A73" si="1">A25+1</f>
        <v>6</v>
      </c>
      <c r="B26" s="106"/>
      <c r="C26" s="109" t="s">
        <v>747</v>
      </c>
      <c r="D26" s="18" t="s">
        <v>1117</v>
      </c>
      <c r="E26" s="108"/>
      <c r="F26" s="107"/>
    </row>
    <row r="27" spans="1:6" s="56" customFormat="1" ht="29.85" customHeight="1" x14ac:dyDescent="0.25">
      <c r="A27" s="105">
        <f t="shared" si="1"/>
        <v>7</v>
      </c>
      <c r="B27" s="106"/>
      <c r="C27" s="109" t="s">
        <v>748</v>
      </c>
      <c r="D27" s="18" t="s">
        <v>1118</v>
      </c>
      <c r="E27" s="108"/>
      <c r="F27" s="107"/>
    </row>
    <row r="28" spans="1:6" s="56" customFormat="1" ht="30" x14ac:dyDescent="0.25">
      <c r="A28" s="105">
        <f t="shared" si="1"/>
        <v>8</v>
      </c>
      <c r="B28" s="106"/>
      <c r="C28" s="109" t="s">
        <v>767</v>
      </c>
      <c r="D28" s="18" t="s">
        <v>1168</v>
      </c>
      <c r="E28" s="108"/>
      <c r="F28" s="108"/>
    </row>
    <row r="29" spans="1:6" s="56" customFormat="1" x14ac:dyDescent="0.3">
      <c r="A29" s="113"/>
      <c r="B29" s="111"/>
      <c r="C29" s="291" t="s">
        <v>203</v>
      </c>
      <c r="D29" s="291"/>
      <c r="E29" s="104"/>
      <c r="F29" s="104"/>
    </row>
    <row r="30" spans="1:6" s="56" customFormat="1" x14ac:dyDescent="0.25">
      <c r="A30" s="105">
        <v>9</v>
      </c>
      <c r="B30" s="106"/>
      <c r="C30" s="109" t="s">
        <v>749</v>
      </c>
      <c r="D30" s="18" t="s">
        <v>1168</v>
      </c>
      <c r="E30" s="108"/>
      <c r="F30" s="108"/>
    </row>
    <row r="31" spans="1:6" s="56" customFormat="1" x14ac:dyDescent="0.3">
      <c r="A31" s="105">
        <f t="shared" si="1"/>
        <v>10</v>
      </c>
      <c r="B31" s="106"/>
      <c r="C31" s="109" t="s">
        <v>750</v>
      </c>
      <c r="D31" s="18" t="s">
        <v>1116</v>
      </c>
      <c r="E31" s="110"/>
      <c r="F31" s="110"/>
    </row>
    <row r="32" spans="1:6" s="56" customFormat="1" ht="30" x14ac:dyDescent="0.25">
      <c r="A32" s="105">
        <f t="shared" si="1"/>
        <v>11</v>
      </c>
      <c r="B32" s="106"/>
      <c r="C32" s="109" t="s">
        <v>204</v>
      </c>
      <c r="D32" s="18" t="s">
        <v>1117</v>
      </c>
      <c r="E32" s="108"/>
      <c r="F32" s="108"/>
    </row>
    <row r="33" spans="1:6" s="56" customFormat="1" ht="45" x14ac:dyDescent="0.25">
      <c r="A33" s="105">
        <f t="shared" si="1"/>
        <v>12</v>
      </c>
      <c r="B33" s="106"/>
      <c r="C33" s="109" t="s">
        <v>766</v>
      </c>
      <c r="D33" s="18" t="s">
        <v>1117</v>
      </c>
      <c r="E33" s="108"/>
      <c r="F33" s="107"/>
    </row>
    <row r="34" spans="1:6" s="56" customFormat="1" ht="48.75" customHeight="1" x14ac:dyDescent="0.25">
      <c r="A34" s="105">
        <f t="shared" si="1"/>
        <v>13</v>
      </c>
      <c r="B34" s="106"/>
      <c r="C34" s="109" t="s">
        <v>207</v>
      </c>
      <c r="D34" s="18" t="s">
        <v>1118</v>
      </c>
      <c r="E34" s="108"/>
      <c r="F34" s="108"/>
    </row>
    <row r="35" spans="1:6" s="56" customFormat="1" x14ac:dyDescent="0.3">
      <c r="A35" s="105">
        <f t="shared" si="1"/>
        <v>14</v>
      </c>
      <c r="B35" s="106"/>
      <c r="C35" s="109" t="s">
        <v>751</v>
      </c>
      <c r="D35" s="18" t="s">
        <v>1168</v>
      </c>
      <c r="E35" s="108"/>
      <c r="F35" s="110"/>
    </row>
    <row r="36" spans="1:6" s="56" customFormat="1" x14ac:dyDescent="0.3">
      <c r="A36" s="105">
        <f t="shared" si="1"/>
        <v>15</v>
      </c>
      <c r="B36" s="106"/>
      <c r="C36" s="109" t="s">
        <v>752</v>
      </c>
      <c r="D36" s="18" t="s">
        <v>1117</v>
      </c>
      <c r="E36" s="108"/>
      <c r="F36" s="110"/>
    </row>
    <row r="37" spans="1:6" s="56" customFormat="1" x14ac:dyDescent="0.3">
      <c r="A37" s="105">
        <f t="shared" si="1"/>
        <v>16</v>
      </c>
      <c r="B37" s="106"/>
      <c r="C37" s="109" t="s">
        <v>235</v>
      </c>
      <c r="D37" s="18" t="s">
        <v>1168</v>
      </c>
      <c r="E37" s="108"/>
      <c r="F37" s="110"/>
    </row>
    <row r="38" spans="1:6" s="56" customFormat="1" ht="30" x14ac:dyDescent="0.25">
      <c r="A38" s="105">
        <f t="shared" si="1"/>
        <v>17</v>
      </c>
      <c r="B38" s="106"/>
      <c r="C38" s="109" t="s">
        <v>208</v>
      </c>
      <c r="D38" s="18" t="s">
        <v>1118</v>
      </c>
      <c r="E38" s="108"/>
      <c r="F38" s="107"/>
    </row>
    <row r="39" spans="1:6" s="56" customFormat="1" x14ac:dyDescent="0.25">
      <c r="A39" s="105">
        <f t="shared" si="1"/>
        <v>18</v>
      </c>
      <c r="B39" s="106"/>
      <c r="C39" s="109" t="s">
        <v>209</v>
      </c>
      <c r="D39" s="18" t="s">
        <v>1168</v>
      </c>
      <c r="E39" s="108"/>
      <c r="F39" s="108"/>
    </row>
    <row r="40" spans="1:6" s="56" customFormat="1" ht="30" x14ac:dyDescent="0.25">
      <c r="A40" s="105">
        <f t="shared" si="1"/>
        <v>19</v>
      </c>
      <c r="B40" s="106"/>
      <c r="C40" s="107" t="s">
        <v>1120</v>
      </c>
      <c r="D40" s="18" t="s">
        <v>1117</v>
      </c>
      <c r="E40" s="108"/>
      <c r="F40" s="108"/>
    </row>
    <row r="41" spans="1:6" s="56" customFormat="1" ht="30" x14ac:dyDescent="0.25">
      <c r="A41" s="105">
        <f t="shared" si="1"/>
        <v>20</v>
      </c>
      <c r="B41" s="106"/>
      <c r="C41" s="107" t="s">
        <v>1121</v>
      </c>
      <c r="D41" s="18" t="s">
        <v>1118</v>
      </c>
      <c r="E41" s="108"/>
      <c r="F41" s="108"/>
    </row>
    <row r="42" spans="1:6" s="56" customFormat="1" ht="58.5" customHeight="1" x14ac:dyDescent="0.25">
      <c r="A42" s="105">
        <f t="shared" si="1"/>
        <v>21</v>
      </c>
      <c r="B42" s="106"/>
      <c r="C42" s="109" t="s">
        <v>210</v>
      </c>
      <c r="D42" s="18" t="s">
        <v>1118</v>
      </c>
      <c r="E42" s="108"/>
      <c r="F42" s="107"/>
    </row>
    <row r="43" spans="1:6" s="56" customFormat="1" ht="30" x14ac:dyDescent="0.25">
      <c r="A43" s="105">
        <f t="shared" si="1"/>
        <v>22</v>
      </c>
      <c r="B43" s="106"/>
      <c r="C43" s="109" t="s">
        <v>211</v>
      </c>
      <c r="D43" s="18" t="s">
        <v>1168</v>
      </c>
      <c r="E43" s="107"/>
      <c r="F43" s="108"/>
    </row>
    <row r="44" spans="1:6" s="56" customFormat="1" ht="55.5" customHeight="1" x14ac:dyDescent="0.25">
      <c r="A44" s="113"/>
      <c r="B44" s="99" t="s">
        <v>212</v>
      </c>
      <c r="C44" s="291" t="s">
        <v>213</v>
      </c>
      <c r="D44" s="291"/>
      <c r="E44" s="112"/>
      <c r="F44" s="112"/>
    </row>
    <row r="45" spans="1:6" s="56" customFormat="1" ht="43.5" customHeight="1" x14ac:dyDescent="0.25">
      <c r="A45" s="113"/>
      <c r="B45" s="114" t="s">
        <v>214</v>
      </c>
      <c r="C45" s="290" t="s">
        <v>1122</v>
      </c>
      <c r="D45" s="290"/>
      <c r="E45" s="115"/>
      <c r="F45" s="115"/>
    </row>
    <row r="46" spans="1:6" s="56" customFormat="1" x14ac:dyDescent="0.3">
      <c r="A46" s="105">
        <v>23</v>
      </c>
      <c r="B46" s="116">
        <v>1</v>
      </c>
      <c r="C46" s="117" t="s">
        <v>753</v>
      </c>
      <c r="D46" s="18" t="s">
        <v>1168</v>
      </c>
      <c r="E46" s="108"/>
      <c r="F46" s="110"/>
    </row>
    <row r="47" spans="1:6" s="56" customFormat="1" x14ac:dyDescent="0.3">
      <c r="A47" s="105">
        <f t="shared" si="1"/>
        <v>24</v>
      </c>
      <c r="B47" s="116">
        <v>2</v>
      </c>
      <c r="C47" s="117" t="s">
        <v>754</v>
      </c>
      <c r="D47" s="18" t="s">
        <v>1168</v>
      </c>
      <c r="E47" s="108"/>
      <c r="F47" s="110"/>
    </row>
    <row r="48" spans="1:6" s="56" customFormat="1" x14ac:dyDescent="0.3">
      <c r="A48" s="105">
        <f t="shared" si="1"/>
        <v>25</v>
      </c>
      <c r="B48" s="116">
        <v>3</v>
      </c>
      <c r="C48" s="117" t="s">
        <v>755</v>
      </c>
      <c r="D48" s="18" t="s">
        <v>1117</v>
      </c>
      <c r="E48" s="108"/>
      <c r="F48" s="110"/>
    </row>
    <row r="49" spans="1:6" s="56" customFormat="1" x14ac:dyDescent="0.3">
      <c r="A49" s="105">
        <f t="shared" si="1"/>
        <v>26</v>
      </c>
      <c r="B49" s="116">
        <v>4</v>
      </c>
      <c r="C49" s="117" t="s">
        <v>756</v>
      </c>
      <c r="D49" s="18" t="s">
        <v>1168</v>
      </c>
      <c r="E49" s="108"/>
      <c r="F49" s="110"/>
    </row>
    <row r="50" spans="1:6" s="56" customFormat="1" x14ac:dyDescent="0.3">
      <c r="A50" s="105">
        <f t="shared" si="1"/>
        <v>27</v>
      </c>
      <c r="B50" s="116">
        <v>5</v>
      </c>
      <c r="C50" s="117" t="s">
        <v>757</v>
      </c>
      <c r="D50" s="18" t="s">
        <v>1117</v>
      </c>
      <c r="E50" s="108"/>
      <c r="F50" s="110"/>
    </row>
    <row r="51" spans="1:6" s="56" customFormat="1" x14ac:dyDescent="0.3">
      <c r="A51" s="105">
        <f t="shared" si="1"/>
        <v>28</v>
      </c>
      <c r="B51" s="116">
        <v>6</v>
      </c>
      <c r="C51" s="117" t="s">
        <v>758</v>
      </c>
      <c r="D51" s="18" t="s">
        <v>1117</v>
      </c>
      <c r="E51" s="108"/>
      <c r="F51" s="110"/>
    </row>
    <row r="52" spans="1:6" s="56" customFormat="1" x14ac:dyDescent="0.3">
      <c r="A52" s="105">
        <f t="shared" si="1"/>
        <v>29</v>
      </c>
      <c r="B52" s="116">
        <v>7</v>
      </c>
      <c r="C52" s="117" t="s">
        <v>759</v>
      </c>
      <c r="D52" s="18" t="s">
        <v>1118</v>
      </c>
      <c r="E52" s="108"/>
      <c r="F52" s="110"/>
    </row>
    <row r="53" spans="1:6" s="56" customFormat="1" ht="30" x14ac:dyDescent="0.25">
      <c r="A53" s="105">
        <f t="shared" si="1"/>
        <v>30</v>
      </c>
      <c r="B53" s="116">
        <v>8</v>
      </c>
      <c r="C53" s="108" t="s">
        <v>1123</v>
      </c>
      <c r="D53" s="18" t="s">
        <v>1168</v>
      </c>
      <c r="E53" s="108"/>
      <c r="F53" s="108"/>
    </row>
    <row r="54" spans="1:6" s="56" customFormat="1" x14ac:dyDescent="0.3">
      <c r="A54" s="105">
        <f t="shared" si="1"/>
        <v>31</v>
      </c>
      <c r="B54" s="116">
        <v>10</v>
      </c>
      <c r="C54" s="117" t="s">
        <v>760</v>
      </c>
      <c r="D54" s="18" t="s">
        <v>1117</v>
      </c>
      <c r="E54" s="108"/>
      <c r="F54" s="110"/>
    </row>
    <row r="55" spans="1:6" s="56" customFormat="1" ht="45.75" customHeight="1" x14ac:dyDescent="0.25">
      <c r="A55" s="113"/>
      <c r="B55" s="114" t="s">
        <v>215</v>
      </c>
      <c r="C55" s="290" t="s">
        <v>1124</v>
      </c>
      <c r="D55" s="290"/>
      <c r="E55" s="112"/>
      <c r="F55" s="112"/>
    </row>
    <row r="56" spans="1:6" s="56" customFormat="1" x14ac:dyDescent="0.3">
      <c r="A56" s="105">
        <v>32</v>
      </c>
      <c r="B56" s="116">
        <v>1</v>
      </c>
      <c r="C56" s="118" t="s">
        <v>761</v>
      </c>
      <c r="D56" s="18" t="s">
        <v>1117</v>
      </c>
      <c r="E56" s="108"/>
      <c r="F56" s="110"/>
    </row>
    <row r="57" spans="1:6" s="56" customFormat="1" x14ac:dyDescent="0.3">
      <c r="A57" s="105">
        <f t="shared" si="1"/>
        <v>33</v>
      </c>
      <c r="B57" s="116">
        <v>2</v>
      </c>
      <c r="C57" s="118" t="s">
        <v>762</v>
      </c>
      <c r="D57" s="18" t="s">
        <v>1117</v>
      </c>
      <c r="E57" s="108"/>
      <c r="F57" s="110"/>
    </row>
    <row r="58" spans="1:6" s="56" customFormat="1" x14ac:dyDescent="0.3">
      <c r="A58" s="105">
        <f t="shared" si="1"/>
        <v>34</v>
      </c>
      <c r="B58" s="116">
        <v>3</v>
      </c>
      <c r="C58" s="118" t="s">
        <v>763</v>
      </c>
      <c r="D58" s="18" t="s">
        <v>1116</v>
      </c>
      <c r="E58" s="108"/>
      <c r="F58" s="110"/>
    </row>
    <row r="59" spans="1:6" s="56" customFormat="1" x14ac:dyDescent="0.3">
      <c r="A59" s="105">
        <f t="shared" si="1"/>
        <v>35</v>
      </c>
      <c r="B59" s="116">
        <v>4</v>
      </c>
      <c r="C59" s="118" t="s">
        <v>764</v>
      </c>
      <c r="D59" s="18" t="s">
        <v>1117</v>
      </c>
      <c r="E59" s="108"/>
      <c r="F59" s="110"/>
    </row>
    <row r="60" spans="1:6" s="56" customFormat="1" x14ac:dyDescent="0.25">
      <c r="A60" s="105">
        <f t="shared" si="1"/>
        <v>36</v>
      </c>
      <c r="B60" s="116">
        <v>5</v>
      </c>
      <c r="C60" s="118" t="s">
        <v>768</v>
      </c>
      <c r="D60" s="18" t="s">
        <v>1117</v>
      </c>
      <c r="E60" s="108"/>
      <c r="F60" s="108"/>
    </row>
    <row r="61" spans="1:6" s="56" customFormat="1" ht="30" x14ac:dyDescent="0.25">
      <c r="A61" s="105">
        <f t="shared" si="1"/>
        <v>37</v>
      </c>
      <c r="B61" s="105" t="s">
        <v>216</v>
      </c>
      <c r="C61" s="109" t="s">
        <v>217</v>
      </c>
      <c r="D61" s="18" t="s">
        <v>1117</v>
      </c>
      <c r="E61" s="108"/>
      <c r="F61" s="107"/>
    </row>
    <row r="62" spans="1:6" s="56" customFormat="1" ht="32.25" customHeight="1" x14ac:dyDescent="0.25">
      <c r="A62" s="105">
        <f t="shared" si="1"/>
        <v>38</v>
      </c>
      <c r="B62" s="105" t="s">
        <v>205</v>
      </c>
      <c r="C62" s="109" t="s">
        <v>218</v>
      </c>
      <c r="D62" s="18" t="s">
        <v>1117</v>
      </c>
      <c r="E62" s="107"/>
      <c r="F62" s="108"/>
    </row>
    <row r="63" spans="1:6" s="56" customFormat="1" x14ac:dyDescent="0.25">
      <c r="A63" s="113"/>
      <c r="B63" s="99" t="s">
        <v>216</v>
      </c>
      <c r="C63" s="103" t="s">
        <v>219</v>
      </c>
      <c r="D63" s="30"/>
      <c r="E63" s="115"/>
      <c r="F63" s="115"/>
    </row>
    <row r="64" spans="1:6" s="56" customFormat="1" x14ac:dyDescent="0.3">
      <c r="A64" s="105">
        <v>39</v>
      </c>
      <c r="B64" s="106"/>
      <c r="C64" s="109" t="s">
        <v>220</v>
      </c>
      <c r="D64" s="18" t="s">
        <v>1168</v>
      </c>
      <c r="E64" s="108"/>
      <c r="F64" s="110"/>
    </row>
    <row r="65" spans="1:6" s="56" customFormat="1" x14ac:dyDescent="0.3">
      <c r="A65" s="105">
        <f t="shared" si="1"/>
        <v>40</v>
      </c>
      <c r="B65" s="106"/>
      <c r="C65" s="109" t="s">
        <v>765</v>
      </c>
      <c r="D65" s="18" t="s">
        <v>1117</v>
      </c>
      <c r="E65" s="108"/>
      <c r="F65" s="110"/>
    </row>
    <row r="66" spans="1:6" s="56" customFormat="1" ht="45" x14ac:dyDescent="0.25">
      <c r="A66" s="105">
        <f t="shared" si="1"/>
        <v>41</v>
      </c>
      <c r="B66" s="106"/>
      <c r="C66" s="107" t="s">
        <v>1125</v>
      </c>
      <c r="D66" s="18" t="s">
        <v>1118</v>
      </c>
      <c r="E66" s="108"/>
      <c r="F66" s="108"/>
    </row>
    <row r="67" spans="1:6" s="56" customFormat="1" x14ac:dyDescent="0.25">
      <c r="A67" s="113"/>
      <c r="B67" s="99" t="s">
        <v>222</v>
      </c>
      <c r="C67" s="103" t="s">
        <v>219</v>
      </c>
      <c r="D67" s="119"/>
      <c r="E67" s="115"/>
      <c r="F67" s="115"/>
    </row>
    <row r="68" spans="1:6" s="56" customFormat="1" x14ac:dyDescent="0.3">
      <c r="A68" s="105">
        <v>42</v>
      </c>
      <c r="B68" s="106"/>
      <c r="C68" s="109" t="s">
        <v>220</v>
      </c>
      <c r="D68" s="18" t="s">
        <v>1168</v>
      </c>
      <c r="E68" s="108"/>
      <c r="F68" s="110"/>
    </row>
    <row r="69" spans="1:6" s="56" customFormat="1" x14ac:dyDescent="0.3">
      <c r="A69" s="105">
        <f t="shared" si="1"/>
        <v>43</v>
      </c>
      <c r="B69" s="106"/>
      <c r="C69" s="120" t="s">
        <v>221</v>
      </c>
      <c r="D69" s="18" t="s">
        <v>1117</v>
      </c>
      <c r="E69" s="108"/>
      <c r="F69" s="110"/>
    </row>
    <row r="70" spans="1:6" s="56" customFormat="1" ht="45" x14ac:dyDescent="0.25">
      <c r="A70" s="105">
        <f t="shared" si="1"/>
        <v>44</v>
      </c>
      <c r="B70" s="106"/>
      <c r="C70" s="120" t="s">
        <v>223</v>
      </c>
      <c r="D70" s="18" t="s">
        <v>1117</v>
      </c>
      <c r="E70" s="108"/>
      <c r="F70" s="107"/>
    </row>
    <row r="71" spans="1:6" s="56" customFormat="1" ht="45" x14ac:dyDescent="0.25">
      <c r="A71" s="105">
        <f t="shared" si="1"/>
        <v>45</v>
      </c>
      <c r="B71" s="105" t="s">
        <v>4</v>
      </c>
      <c r="C71" s="107" t="s">
        <v>1126</v>
      </c>
      <c r="D71" s="18" t="s">
        <v>1117</v>
      </c>
      <c r="E71" s="108"/>
      <c r="F71" s="108"/>
    </row>
    <row r="72" spans="1:6" s="56" customFormat="1" ht="32.25" customHeight="1" x14ac:dyDescent="0.25">
      <c r="A72" s="105">
        <f t="shared" si="1"/>
        <v>46</v>
      </c>
      <c r="B72" s="105" t="s">
        <v>4</v>
      </c>
      <c r="C72" s="109" t="s">
        <v>225</v>
      </c>
      <c r="D72" s="18" t="s">
        <v>1117</v>
      </c>
      <c r="E72" s="108"/>
      <c r="F72" s="108"/>
    </row>
    <row r="73" spans="1:6" s="56" customFormat="1" ht="21" customHeight="1" x14ac:dyDescent="0.25">
      <c r="A73" s="105">
        <f t="shared" si="1"/>
        <v>47</v>
      </c>
      <c r="B73" s="105"/>
      <c r="C73" s="109" t="s">
        <v>1183</v>
      </c>
      <c r="D73" s="18" t="s">
        <v>1168</v>
      </c>
      <c r="E73" s="108"/>
      <c r="F73" s="108"/>
    </row>
    <row r="74" spans="1:6" x14ac:dyDescent="0.3">
      <c r="A74" s="21"/>
      <c r="B74" s="22"/>
      <c r="C74" s="22"/>
      <c r="D74" s="22"/>
      <c r="E74" s="22"/>
      <c r="F74" s="23"/>
    </row>
    <row r="75" spans="1:6" x14ac:dyDescent="0.3">
      <c r="A75" s="9"/>
      <c r="B75" s="4"/>
      <c r="F75" s="24"/>
    </row>
    <row r="76" spans="1:6" x14ac:dyDescent="0.3">
      <c r="A76" s="9"/>
      <c r="B76" s="4"/>
      <c r="E76" s="25" t="s">
        <v>95</v>
      </c>
      <c r="F76" s="24"/>
    </row>
    <row r="77" spans="1:6" x14ac:dyDescent="0.3">
      <c r="A77" s="26"/>
      <c r="B77" s="27"/>
      <c r="C77" s="27"/>
      <c r="D77" s="13"/>
      <c r="E77" s="13"/>
      <c r="F77" s="28"/>
    </row>
  </sheetData>
  <mergeCells count="22">
    <mergeCell ref="A18:D18"/>
    <mergeCell ref="B19:C19"/>
    <mergeCell ref="B20:C20"/>
    <mergeCell ref="A17:D17"/>
    <mergeCell ref="C8:E8"/>
    <mergeCell ref="B14:D14"/>
    <mergeCell ref="C45:D45"/>
    <mergeCell ref="C55:D55"/>
    <mergeCell ref="C44:D44"/>
    <mergeCell ref="H3:J3"/>
    <mergeCell ref="C15:E15"/>
    <mergeCell ref="A13:F13"/>
    <mergeCell ref="C21:D21"/>
    <mergeCell ref="C22:D22"/>
    <mergeCell ref="C29:D29"/>
    <mergeCell ref="C7:E7"/>
    <mergeCell ref="A1:B4"/>
    <mergeCell ref="C1:E1"/>
    <mergeCell ref="C2:E2"/>
    <mergeCell ref="C3:E3"/>
    <mergeCell ref="C4:E4"/>
    <mergeCell ref="A6:F6"/>
  </mergeCells>
  <phoneticPr fontId="2" type="noConversion"/>
  <conditionalFormatting sqref="D19:D20">
    <cfRule type="containsText" dxfId="615" priority="25" operator="containsText" text="Atende Parcialmente">
      <formula>NOT(ISERROR(SEARCH("Atende Parcialmente",D19)))</formula>
    </cfRule>
    <cfRule type="containsText" dxfId="614" priority="26" operator="containsText" text="Não Se Aplica">
      <formula>NOT(ISERROR(SEARCH("Não Se Aplica",D19)))</formula>
    </cfRule>
    <cfRule type="containsText" dxfId="613" priority="27" operator="containsText" text="Não Atende">
      <formula>NOT(ISERROR(SEARCH("Não Atende",D19)))</formula>
    </cfRule>
    <cfRule type="containsText" dxfId="612" priority="28" operator="containsText" text="Atende">
      <formula>NOT(ISERROR(SEARCH("Atende",D19)))</formula>
    </cfRule>
  </conditionalFormatting>
  <conditionalFormatting sqref="D23:D28">
    <cfRule type="containsText" dxfId="611" priority="21" operator="containsText" text="Atende Parcialmente">
      <formula>NOT(ISERROR(SEARCH("Atende Parcialmente",D23)))</formula>
    </cfRule>
    <cfRule type="containsText" dxfId="610" priority="22" operator="containsText" text="Não Se Aplica">
      <formula>NOT(ISERROR(SEARCH("Não Se Aplica",D23)))</formula>
    </cfRule>
    <cfRule type="containsText" dxfId="609" priority="23" operator="containsText" text="Não Atende">
      <formula>NOT(ISERROR(SEARCH("Não Atende",D23)))</formula>
    </cfRule>
    <cfRule type="containsText" dxfId="608" priority="24" operator="containsText" text="Atende">
      <formula>NOT(ISERROR(SEARCH("Atende",D23)))</formula>
    </cfRule>
  </conditionalFormatting>
  <conditionalFormatting sqref="D30:D43">
    <cfRule type="containsText" dxfId="607" priority="17" operator="containsText" text="Atende Parcialmente">
      <formula>NOT(ISERROR(SEARCH("Atende Parcialmente",D30)))</formula>
    </cfRule>
    <cfRule type="containsText" dxfId="606" priority="18" operator="containsText" text="Não Se Aplica">
      <formula>NOT(ISERROR(SEARCH("Não Se Aplica",D30)))</formula>
    </cfRule>
    <cfRule type="containsText" dxfId="605" priority="19" operator="containsText" text="Não Atende">
      <formula>NOT(ISERROR(SEARCH("Não Atende",D30)))</formula>
    </cfRule>
    <cfRule type="containsText" dxfId="604" priority="20" operator="containsText" text="Atende">
      <formula>NOT(ISERROR(SEARCH("Atende",D30)))</formula>
    </cfRule>
  </conditionalFormatting>
  <conditionalFormatting sqref="D46:D54">
    <cfRule type="containsText" dxfId="603" priority="13" operator="containsText" text="Atende Parcialmente">
      <formula>NOT(ISERROR(SEARCH("Atende Parcialmente",D46)))</formula>
    </cfRule>
    <cfRule type="containsText" dxfId="602" priority="14" operator="containsText" text="Não Se Aplica">
      <formula>NOT(ISERROR(SEARCH("Não Se Aplica",D46)))</formula>
    </cfRule>
    <cfRule type="containsText" dxfId="601" priority="15" operator="containsText" text="Não Atende">
      <formula>NOT(ISERROR(SEARCH("Não Atende",D46)))</formula>
    </cfRule>
    <cfRule type="containsText" dxfId="600" priority="16" operator="containsText" text="Atende">
      <formula>NOT(ISERROR(SEARCH("Atende",D46)))</formula>
    </cfRule>
  </conditionalFormatting>
  <conditionalFormatting sqref="D56:D62">
    <cfRule type="containsText" dxfId="599" priority="9" operator="containsText" text="Atende Parcialmente">
      <formula>NOT(ISERROR(SEARCH("Atende Parcialmente",D56)))</formula>
    </cfRule>
  </conditionalFormatting>
  <conditionalFormatting sqref="D56:D63">
    <cfRule type="containsText" dxfId="598" priority="10" operator="containsText" text="Não Se Aplica">
      <formula>NOT(ISERROR(SEARCH("Não Se Aplica",D56)))</formula>
    </cfRule>
    <cfRule type="containsText" dxfId="597" priority="11" operator="containsText" text="Não Atende">
      <formula>NOT(ISERROR(SEARCH("Não Atende",D56)))</formula>
    </cfRule>
    <cfRule type="containsText" dxfId="596" priority="12" operator="containsText" text="Atende">
      <formula>NOT(ISERROR(SEARCH("Atende",D56)))</formula>
    </cfRule>
  </conditionalFormatting>
  <conditionalFormatting sqref="D63">
    <cfRule type="containsText" dxfId="595" priority="56" operator="containsText" text="&quot;Atende&quot;">
      <formula>NOT(ISERROR(SEARCH("""Atende""",D63)))</formula>
    </cfRule>
  </conditionalFormatting>
  <conditionalFormatting sqref="D64:D66">
    <cfRule type="containsText" dxfId="594" priority="5" operator="containsText" text="Atende Parcialmente">
      <formula>NOT(ISERROR(SEARCH("Atende Parcialmente",D64)))</formula>
    </cfRule>
    <cfRule type="containsText" dxfId="593" priority="6" operator="containsText" text="Não Se Aplica">
      <formula>NOT(ISERROR(SEARCH("Não Se Aplica",D64)))</formula>
    </cfRule>
    <cfRule type="containsText" dxfId="592" priority="7" operator="containsText" text="Não Atende">
      <formula>NOT(ISERROR(SEARCH("Não Atende",D64)))</formula>
    </cfRule>
    <cfRule type="containsText" dxfId="591" priority="8" operator="containsText" text="Atende">
      <formula>NOT(ISERROR(SEARCH("Atende",D64)))</formula>
    </cfRule>
  </conditionalFormatting>
  <conditionalFormatting sqref="D68:D73">
    <cfRule type="containsText" dxfId="590" priority="1" operator="containsText" text="Atende Parcialmente">
      <formula>NOT(ISERROR(SEARCH("Atende Parcialmente",D68)))</formula>
    </cfRule>
    <cfRule type="containsText" dxfId="589" priority="2" operator="containsText" text="Não Se Aplica">
      <formula>NOT(ISERROR(SEARCH("Não Se Aplica",D68)))</formula>
    </cfRule>
    <cfRule type="containsText" dxfId="588" priority="3" operator="containsText" text="Não Atende">
      <formula>NOT(ISERROR(SEARCH("Não Atende",D68)))</formula>
    </cfRule>
    <cfRule type="containsText" dxfId="587" priority="4" operator="containsText" text="Atende">
      <formula>NOT(ISERROR(SEARCH("Atende",D68)))</formula>
    </cfRule>
  </conditionalFormatting>
  <dataValidations count="3">
    <dataValidation type="list" allowBlank="1" showInputMessage="1" showErrorMessage="1" sqref="F18:F20" xr:uid="{818A2FC8-4382-4432-8DA8-C091C3B6720C}">
      <formula1>"Correção,Informação não encontrada,OK,-,"</formula1>
    </dataValidation>
    <dataValidation type="list" allowBlank="1" showInputMessage="1" showErrorMessage="1" sqref="D63" xr:uid="{7EDF74D9-14F7-419C-9903-92D3E2D4CD29}">
      <formula1>"Atende, Não Atende, Não Se Aplica"</formula1>
    </dataValidation>
    <dataValidation type="list" allowBlank="1" showInputMessage="1" showErrorMessage="1" sqref="D19:D20 D23:D28 D30:D43 D46:D54 D56:D62 D64:D66 D68:D73" xr:uid="{E598689A-5834-416E-A947-EFBE7D63575F}">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90D91-5FE6-462C-B09E-1E8F7DFC3C75}">
  <sheetPr codeName="Planilha4"/>
  <dimension ref="A1:L65"/>
  <sheetViews>
    <sheetView showGridLines="0" view="pageBreakPreview" zoomScale="80" zoomScaleNormal="100" zoomScaleSheetLayoutView="80" workbookViewId="0">
      <selection activeCell="I18" sqref="A1:XFD1048576"/>
    </sheetView>
  </sheetViews>
  <sheetFormatPr defaultRowHeight="15" x14ac:dyDescent="0.3"/>
  <cols>
    <col min="1" max="1" width="16.5703125" style="35" customWidth="1"/>
    <col min="2" max="2" width="20.1406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1136</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COUNTIF(D$1:$D$200,"Atende")</f>
        <v>5</v>
      </c>
      <c r="J6" s="157">
        <f>I6/$I$10</f>
        <v>0.13513513513513514</v>
      </c>
    </row>
    <row r="7" spans="1:12" ht="15" customHeight="1" x14ac:dyDescent="0.3">
      <c r="A7" s="36" t="s">
        <v>10</v>
      </c>
      <c r="B7" s="34"/>
      <c r="C7" s="280"/>
      <c r="D7" s="280"/>
      <c r="E7" s="280"/>
      <c r="F7" s="94"/>
      <c r="H7" s="158" t="s">
        <v>1168</v>
      </c>
      <c r="I7" s="156">
        <f>COUNTIF(D$1:$D$200,"Atende Parcialmente")</f>
        <v>24</v>
      </c>
      <c r="J7" s="157">
        <f t="shared" ref="J7:J10" si="0">I7/$I$10</f>
        <v>0.64864864864864868</v>
      </c>
    </row>
    <row r="8" spans="1:12" ht="15" customHeight="1" x14ac:dyDescent="0.3">
      <c r="A8" s="36" t="s">
        <v>11</v>
      </c>
      <c r="B8" s="34"/>
      <c r="C8" s="280"/>
      <c r="D8" s="280"/>
      <c r="E8" s="280"/>
      <c r="F8" s="94"/>
      <c r="H8" s="156" t="s">
        <v>1117</v>
      </c>
      <c r="I8" s="156">
        <f>COUNTIF(D$1:$D$200,"Não Atende")</f>
        <v>4</v>
      </c>
      <c r="J8" s="157">
        <f t="shared" si="0"/>
        <v>0.10810810810810811</v>
      </c>
    </row>
    <row r="9" spans="1:12" ht="15" customHeight="1" x14ac:dyDescent="0.3">
      <c r="A9" s="36" t="s">
        <v>12</v>
      </c>
      <c r="B9" s="34"/>
      <c r="C9" s="93"/>
      <c r="D9" s="8" t="s">
        <v>13</v>
      </c>
      <c r="E9" s="93"/>
      <c r="F9" s="94"/>
      <c r="H9" s="156" t="s">
        <v>1116</v>
      </c>
      <c r="I9" s="156">
        <f>COUNTIF(D$1:$D$200,"Não Se Aplica")</f>
        <v>4</v>
      </c>
      <c r="J9" s="157">
        <f t="shared" si="0"/>
        <v>0.10810810810810811</v>
      </c>
    </row>
    <row r="10" spans="1:12" ht="15" customHeight="1" x14ac:dyDescent="0.3">
      <c r="A10" s="36" t="s">
        <v>14</v>
      </c>
      <c r="B10" s="34"/>
      <c r="C10" s="95"/>
      <c r="D10" s="8"/>
      <c r="E10" s="95"/>
      <c r="F10" s="94"/>
      <c r="I10" s="156">
        <f>SUM(I6:I9)</f>
        <v>37</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11" x14ac:dyDescent="0.3">
      <c r="A17" s="265" t="s">
        <v>5</v>
      </c>
      <c r="B17" s="266"/>
      <c r="C17" s="266"/>
      <c r="D17" s="267"/>
      <c r="E17" s="232" t="s">
        <v>1134</v>
      </c>
      <c r="F17" s="232" t="s">
        <v>1133</v>
      </c>
    </row>
    <row r="18" spans="1:11" ht="48" customHeight="1" x14ac:dyDescent="0.3">
      <c r="A18" s="283" t="s">
        <v>1115</v>
      </c>
      <c r="B18" s="263"/>
      <c r="C18" s="263"/>
      <c r="D18" s="263"/>
      <c r="E18" s="15"/>
      <c r="F18" s="39"/>
    </row>
    <row r="19" spans="1:11" ht="15" customHeight="1" x14ac:dyDescent="0.3">
      <c r="A19" s="40">
        <v>1</v>
      </c>
      <c r="B19" s="284" t="s">
        <v>20</v>
      </c>
      <c r="C19" s="285"/>
      <c r="D19" s="18" t="s">
        <v>1118</v>
      </c>
      <c r="E19" s="15"/>
      <c r="F19" s="39"/>
    </row>
    <row r="20" spans="1:11" ht="15" customHeight="1" x14ac:dyDescent="0.3">
      <c r="A20" s="41">
        <v>2</v>
      </c>
      <c r="B20" s="262" t="s">
        <v>19</v>
      </c>
      <c r="C20" s="263"/>
      <c r="D20" s="18" t="s">
        <v>1117</v>
      </c>
      <c r="E20" s="15"/>
      <c r="F20" s="39"/>
    </row>
    <row r="21" spans="1:11" x14ac:dyDescent="0.3">
      <c r="A21" s="235" t="s">
        <v>1</v>
      </c>
      <c r="B21" s="235" t="s">
        <v>2</v>
      </c>
      <c r="C21" s="292" t="s">
        <v>3</v>
      </c>
      <c r="D21" s="292"/>
      <c r="E21" s="236" t="s">
        <v>16</v>
      </c>
      <c r="F21" s="231" t="s">
        <v>1133</v>
      </c>
    </row>
    <row r="22" spans="1:11" ht="30" x14ac:dyDescent="0.3">
      <c r="A22" s="16">
        <v>3</v>
      </c>
      <c r="B22" s="16" t="s">
        <v>206</v>
      </c>
      <c r="C22" s="52" t="s">
        <v>226</v>
      </c>
      <c r="D22" s="18" t="s">
        <v>1168</v>
      </c>
      <c r="E22" s="69"/>
      <c r="F22" s="39"/>
    </row>
    <row r="23" spans="1:11" x14ac:dyDescent="0.3">
      <c r="A23" s="16">
        <f>A22+1</f>
        <v>4</v>
      </c>
      <c r="B23" s="20" t="s">
        <v>227</v>
      </c>
      <c r="C23" s="52" t="s">
        <v>228</v>
      </c>
      <c r="D23" s="18" t="s">
        <v>1117</v>
      </c>
      <c r="E23" s="69"/>
      <c r="F23" s="39"/>
    </row>
    <row r="24" spans="1:11" ht="30" x14ac:dyDescent="0.3">
      <c r="A24" s="16">
        <f>A23+1</f>
        <v>5</v>
      </c>
      <c r="B24" s="20" t="s">
        <v>229</v>
      </c>
      <c r="C24" s="52" t="s">
        <v>230</v>
      </c>
      <c r="D24" s="18" t="s">
        <v>1168</v>
      </c>
      <c r="E24" s="69"/>
      <c r="F24" s="39"/>
    </row>
    <row r="25" spans="1:11" x14ac:dyDescent="0.3">
      <c r="A25" s="44"/>
      <c r="B25" s="57" t="s">
        <v>229</v>
      </c>
      <c r="C25" s="286" t="s">
        <v>231</v>
      </c>
      <c r="D25" s="286"/>
      <c r="E25" s="121"/>
      <c r="F25" s="122"/>
      <c r="H25" s="58"/>
      <c r="I25" s="58"/>
      <c r="J25" s="58"/>
      <c r="K25" s="58"/>
    </row>
    <row r="26" spans="1:11" x14ac:dyDescent="0.3">
      <c r="A26" s="16">
        <v>6</v>
      </c>
      <c r="B26" s="20"/>
      <c r="C26" s="49" t="s">
        <v>232</v>
      </c>
      <c r="D26" s="18" t="s">
        <v>1168</v>
      </c>
      <c r="E26" s="69"/>
      <c r="F26" s="39"/>
    </row>
    <row r="27" spans="1:11" x14ac:dyDescent="0.3">
      <c r="A27" s="16">
        <f t="shared" ref="A27:A29" si="1">A26+1</f>
        <v>7</v>
      </c>
      <c r="B27" s="20"/>
      <c r="C27" s="49" t="s">
        <v>233</v>
      </c>
      <c r="D27" s="18" t="s">
        <v>1116</v>
      </c>
      <c r="E27" s="69"/>
      <c r="F27" s="39"/>
    </row>
    <row r="28" spans="1:11" x14ac:dyDescent="0.3">
      <c r="A28" s="16">
        <f t="shared" si="1"/>
        <v>8</v>
      </c>
      <c r="B28" s="20"/>
      <c r="C28" s="49" t="s">
        <v>234</v>
      </c>
      <c r="D28" s="18" t="s">
        <v>1168</v>
      </c>
      <c r="E28" s="69"/>
      <c r="F28" s="39"/>
    </row>
    <row r="29" spans="1:11" x14ac:dyDescent="0.3">
      <c r="A29" s="16">
        <f t="shared" si="1"/>
        <v>9</v>
      </c>
      <c r="B29" s="20"/>
      <c r="C29" s="49" t="s">
        <v>235</v>
      </c>
      <c r="D29" s="18" t="s">
        <v>1168</v>
      </c>
      <c r="E29" s="69"/>
      <c r="F29" s="39"/>
    </row>
    <row r="30" spans="1:11" x14ac:dyDescent="0.3">
      <c r="A30" s="44"/>
      <c r="B30" s="57" t="s">
        <v>229</v>
      </c>
      <c r="C30" s="286" t="s">
        <v>236</v>
      </c>
      <c r="D30" s="286"/>
      <c r="E30" s="121"/>
      <c r="F30" s="122"/>
    </row>
    <row r="31" spans="1:11" x14ac:dyDescent="0.3">
      <c r="A31" s="16">
        <v>10</v>
      </c>
      <c r="B31" s="20"/>
      <c r="C31" s="49" t="s">
        <v>232</v>
      </c>
      <c r="D31" s="18" t="s">
        <v>1168</v>
      </c>
      <c r="E31" s="69"/>
      <c r="F31" s="39"/>
    </row>
    <row r="32" spans="1:11" x14ac:dyDescent="0.3">
      <c r="A32" s="16">
        <f t="shared" ref="A32:A46" si="2">A31+1</f>
        <v>11</v>
      </c>
      <c r="B32" s="20"/>
      <c r="C32" s="49" t="s">
        <v>233</v>
      </c>
      <c r="D32" s="18" t="s">
        <v>1168</v>
      </c>
      <c r="E32" s="69"/>
      <c r="F32" s="39"/>
    </row>
    <row r="33" spans="1:6" x14ac:dyDescent="0.3">
      <c r="A33" s="16">
        <f t="shared" si="2"/>
        <v>12</v>
      </c>
      <c r="B33" s="20"/>
      <c r="C33" s="49" t="s">
        <v>234</v>
      </c>
      <c r="D33" s="18" t="s">
        <v>1118</v>
      </c>
      <c r="E33" s="69"/>
      <c r="F33" s="39"/>
    </row>
    <row r="34" spans="1:6" x14ac:dyDescent="0.3">
      <c r="A34" s="16">
        <f t="shared" si="2"/>
        <v>13</v>
      </c>
      <c r="B34" s="20"/>
      <c r="C34" s="49" t="s">
        <v>235</v>
      </c>
      <c r="D34" s="18" t="s">
        <v>1168</v>
      </c>
      <c r="E34" s="69"/>
      <c r="F34" s="39"/>
    </row>
    <row r="35" spans="1:6" ht="30" x14ac:dyDescent="0.3">
      <c r="A35" s="16">
        <f t="shared" si="2"/>
        <v>14</v>
      </c>
      <c r="B35" s="20"/>
      <c r="C35" s="52" t="s">
        <v>237</v>
      </c>
      <c r="D35" s="18" t="s">
        <v>1168</v>
      </c>
      <c r="E35" s="69"/>
      <c r="F35" s="39"/>
    </row>
    <row r="36" spans="1:6" ht="47.25" customHeight="1" x14ac:dyDescent="0.3">
      <c r="A36" s="44"/>
      <c r="B36" s="44" t="s">
        <v>206</v>
      </c>
      <c r="C36" s="287" t="s">
        <v>238</v>
      </c>
      <c r="D36" s="287"/>
      <c r="E36" s="121"/>
      <c r="F36" s="122"/>
    </row>
    <row r="37" spans="1:6" x14ac:dyDescent="0.3">
      <c r="A37" s="16">
        <v>15</v>
      </c>
      <c r="B37" s="16"/>
      <c r="C37" s="59" t="s">
        <v>239</v>
      </c>
      <c r="D37" s="18" t="s">
        <v>1168</v>
      </c>
      <c r="E37" s="69"/>
      <c r="F37" s="39"/>
    </row>
    <row r="38" spans="1:6" x14ac:dyDescent="0.3">
      <c r="A38" s="16">
        <f t="shared" si="2"/>
        <v>16</v>
      </c>
      <c r="B38" s="16"/>
      <c r="C38" s="59" t="s">
        <v>240</v>
      </c>
      <c r="D38" s="18" t="s">
        <v>1168</v>
      </c>
      <c r="E38" s="69"/>
      <c r="F38" s="39"/>
    </row>
    <row r="39" spans="1:6" x14ac:dyDescent="0.3">
      <c r="A39" s="16">
        <f>A38+1</f>
        <v>17</v>
      </c>
      <c r="B39" s="16" t="s">
        <v>206</v>
      </c>
      <c r="C39" s="52" t="s">
        <v>241</v>
      </c>
      <c r="D39" s="18" t="s">
        <v>1118</v>
      </c>
      <c r="E39" s="69"/>
      <c r="F39" s="39"/>
    </row>
    <row r="40" spans="1:6" ht="30" x14ac:dyDescent="0.3">
      <c r="A40" s="16">
        <f t="shared" si="2"/>
        <v>18</v>
      </c>
      <c r="B40" s="16" t="s">
        <v>206</v>
      </c>
      <c r="C40" s="52" t="s">
        <v>242</v>
      </c>
      <c r="D40" s="18" t="s">
        <v>1168</v>
      </c>
      <c r="E40" s="69"/>
      <c r="F40" s="39"/>
    </row>
    <row r="41" spans="1:6" ht="30" x14ac:dyDescent="0.3">
      <c r="A41" s="16">
        <f t="shared" si="2"/>
        <v>19</v>
      </c>
      <c r="B41" s="16" t="s">
        <v>212</v>
      </c>
      <c r="C41" s="60" t="s">
        <v>243</v>
      </c>
      <c r="D41" s="18" t="s">
        <v>1117</v>
      </c>
      <c r="E41" s="69"/>
      <c r="F41" s="39"/>
    </row>
    <row r="42" spans="1:6" ht="30" x14ac:dyDescent="0.3">
      <c r="A42" s="16">
        <f t="shared" si="2"/>
        <v>20</v>
      </c>
      <c r="B42" s="16" t="s">
        <v>244</v>
      </c>
      <c r="C42" s="52" t="s">
        <v>245</v>
      </c>
      <c r="D42" s="18" t="s">
        <v>1168</v>
      </c>
      <c r="E42" s="69"/>
      <c r="F42" s="39"/>
    </row>
    <row r="43" spans="1:6" ht="30" x14ac:dyDescent="0.3">
      <c r="A43" s="16">
        <f t="shared" si="2"/>
        <v>21</v>
      </c>
      <c r="B43" s="16" t="s">
        <v>244</v>
      </c>
      <c r="C43" s="52" t="s">
        <v>246</v>
      </c>
      <c r="D43" s="18" t="s">
        <v>1116</v>
      </c>
      <c r="E43" s="69"/>
      <c r="F43" s="39"/>
    </row>
    <row r="44" spans="1:6" ht="45" x14ac:dyDescent="0.3">
      <c r="A44" s="16">
        <f t="shared" si="2"/>
        <v>22</v>
      </c>
      <c r="B44" s="16" t="s">
        <v>244</v>
      </c>
      <c r="C44" s="52" t="s">
        <v>247</v>
      </c>
      <c r="D44" s="18" t="s">
        <v>1168</v>
      </c>
      <c r="E44" s="69"/>
      <c r="F44" s="39"/>
    </row>
    <row r="45" spans="1:6" ht="30" x14ac:dyDescent="0.3">
      <c r="A45" s="16">
        <f>A44+1</f>
        <v>23</v>
      </c>
      <c r="B45" s="16" t="s">
        <v>244</v>
      </c>
      <c r="C45" s="52" t="s">
        <v>248</v>
      </c>
      <c r="D45" s="18" t="s">
        <v>1168</v>
      </c>
      <c r="E45" s="69"/>
      <c r="F45" s="39"/>
    </row>
    <row r="46" spans="1:6" ht="15" customHeight="1" x14ac:dyDescent="0.3">
      <c r="A46" s="16">
        <f t="shared" si="2"/>
        <v>24</v>
      </c>
      <c r="B46" s="16" t="s">
        <v>216</v>
      </c>
      <c r="C46" s="52" t="s">
        <v>249</v>
      </c>
      <c r="D46" s="18" t="s">
        <v>1168</v>
      </c>
      <c r="E46" s="69"/>
      <c r="F46" s="39"/>
    </row>
    <row r="47" spans="1:6" ht="15" customHeight="1" x14ac:dyDescent="0.3">
      <c r="A47" s="44"/>
      <c r="B47" s="44" t="s">
        <v>216</v>
      </c>
      <c r="C47" s="286" t="s">
        <v>250</v>
      </c>
      <c r="D47" s="286"/>
      <c r="E47" s="121"/>
      <c r="F47" s="122"/>
    </row>
    <row r="48" spans="1:6" ht="15" customHeight="1" x14ac:dyDescent="0.3">
      <c r="A48" s="16">
        <v>25</v>
      </c>
      <c r="B48" s="16"/>
      <c r="C48" s="49" t="s">
        <v>251</v>
      </c>
      <c r="D48" s="18" t="s">
        <v>1168</v>
      </c>
      <c r="E48" s="69"/>
      <c r="F48" s="39"/>
    </row>
    <row r="49" spans="1:6" ht="15" customHeight="1" x14ac:dyDescent="0.3">
      <c r="A49" s="16">
        <f t="shared" ref="A49:A61" si="3">A48+1</f>
        <v>26</v>
      </c>
      <c r="B49" s="16"/>
      <c r="C49" s="49" t="s">
        <v>252</v>
      </c>
      <c r="D49" s="18" t="s">
        <v>1118</v>
      </c>
      <c r="E49" s="69"/>
      <c r="F49" s="39"/>
    </row>
    <row r="50" spans="1:6" ht="15" customHeight="1" x14ac:dyDescent="0.3">
      <c r="A50" s="16">
        <f t="shared" si="3"/>
        <v>27</v>
      </c>
      <c r="B50" s="16"/>
      <c r="C50" s="49" t="s">
        <v>253</v>
      </c>
      <c r="D50" s="18" t="s">
        <v>1168</v>
      </c>
      <c r="E50" s="69"/>
      <c r="F50" s="39"/>
    </row>
    <row r="51" spans="1:6" ht="15.75" customHeight="1" x14ac:dyDescent="0.3">
      <c r="A51" s="16">
        <f t="shared" si="3"/>
        <v>28</v>
      </c>
      <c r="B51" s="16"/>
      <c r="C51" s="49" t="s">
        <v>254</v>
      </c>
      <c r="D51" s="18" t="s">
        <v>1116</v>
      </c>
      <c r="E51" s="69"/>
      <c r="F51" s="39"/>
    </row>
    <row r="52" spans="1:6" x14ac:dyDescent="0.3">
      <c r="A52" s="16">
        <f t="shared" si="3"/>
        <v>29</v>
      </c>
      <c r="B52" s="16"/>
      <c r="C52" s="49" t="s">
        <v>255</v>
      </c>
      <c r="D52" s="18" t="s">
        <v>1168</v>
      </c>
      <c r="E52" s="69"/>
      <c r="F52" s="39"/>
    </row>
    <row r="53" spans="1:6" x14ac:dyDescent="0.3">
      <c r="A53" s="16">
        <f t="shared" si="3"/>
        <v>30</v>
      </c>
      <c r="B53" s="16"/>
      <c r="C53" s="49" t="s">
        <v>256</v>
      </c>
      <c r="D53" s="18" t="s">
        <v>1168</v>
      </c>
      <c r="E53" s="69"/>
      <c r="F53" s="39"/>
    </row>
    <row r="54" spans="1:6" x14ac:dyDescent="0.3">
      <c r="A54" s="16">
        <f t="shared" si="3"/>
        <v>31</v>
      </c>
      <c r="B54" s="16"/>
      <c r="C54" s="49" t="s">
        <v>257</v>
      </c>
      <c r="D54" s="18" t="s">
        <v>1168</v>
      </c>
      <c r="E54" s="69"/>
      <c r="F54" s="39"/>
    </row>
    <row r="55" spans="1:6" ht="15" customHeight="1" x14ac:dyDescent="0.3">
      <c r="A55" s="16">
        <f t="shared" si="3"/>
        <v>32</v>
      </c>
      <c r="B55" s="16"/>
      <c r="C55" s="49" t="s">
        <v>258</v>
      </c>
      <c r="D55" s="18" t="s">
        <v>1116</v>
      </c>
      <c r="E55" s="69"/>
      <c r="F55" s="39"/>
    </row>
    <row r="56" spans="1:6" x14ac:dyDescent="0.3">
      <c r="A56" s="16">
        <f t="shared" si="3"/>
        <v>33</v>
      </c>
      <c r="B56" s="16"/>
      <c r="C56" s="49" t="s">
        <v>259</v>
      </c>
      <c r="D56" s="18" t="s">
        <v>1168</v>
      </c>
      <c r="E56" s="69"/>
      <c r="F56" s="39"/>
    </row>
    <row r="57" spans="1:6" ht="61.5" customHeight="1" x14ac:dyDescent="0.3">
      <c r="A57" s="44"/>
      <c r="B57" s="44" t="s">
        <v>260</v>
      </c>
      <c r="C57" s="287" t="s">
        <v>261</v>
      </c>
      <c r="D57" s="287"/>
      <c r="E57" s="121"/>
      <c r="F57" s="122"/>
    </row>
    <row r="58" spans="1:6" x14ac:dyDescent="0.3">
      <c r="A58" s="16">
        <v>34</v>
      </c>
      <c r="B58" s="16"/>
      <c r="C58" s="59" t="s">
        <v>239</v>
      </c>
      <c r="D58" s="18" t="s">
        <v>1168</v>
      </c>
      <c r="E58" s="69"/>
      <c r="F58" s="39"/>
    </row>
    <row r="59" spans="1:6" x14ac:dyDescent="0.3">
      <c r="A59" s="16">
        <f t="shared" si="3"/>
        <v>35</v>
      </c>
      <c r="B59" s="16"/>
      <c r="C59" s="59" t="s">
        <v>240</v>
      </c>
      <c r="D59" s="18" t="s">
        <v>1118</v>
      </c>
      <c r="E59" s="69"/>
      <c r="F59" s="39"/>
    </row>
    <row r="60" spans="1:6" ht="30" x14ac:dyDescent="0.3">
      <c r="A60" s="16">
        <f t="shared" si="3"/>
        <v>36</v>
      </c>
      <c r="B60" s="16" t="s">
        <v>4</v>
      </c>
      <c r="C60" s="52" t="s">
        <v>224</v>
      </c>
      <c r="D60" s="18" t="s">
        <v>1168</v>
      </c>
      <c r="E60" s="69"/>
      <c r="F60" s="39"/>
    </row>
    <row r="61" spans="1:6" ht="39.75" customHeight="1" x14ac:dyDescent="0.3">
      <c r="A61" s="16">
        <f t="shared" si="3"/>
        <v>37</v>
      </c>
      <c r="B61" s="16" t="s">
        <v>4</v>
      </c>
      <c r="C61" s="52" t="s">
        <v>225</v>
      </c>
      <c r="D61" s="18" t="s">
        <v>1117</v>
      </c>
      <c r="E61" s="69"/>
      <c r="F61" s="39"/>
    </row>
    <row r="62" spans="1:6" x14ac:dyDescent="0.3">
      <c r="A62" s="21"/>
      <c r="B62" s="22"/>
      <c r="C62" s="22"/>
      <c r="D62" s="22"/>
      <c r="E62" s="22"/>
      <c r="F62" s="23"/>
    </row>
    <row r="63" spans="1:6" x14ac:dyDescent="0.3">
      <c r="A63" s="9"/>
      <c r="B63" s="4"/>
      <c r="F63" s="24"/>
    </row>
    <row r="64" spans="1:6" x14ac:dyDescent="0.3">
      <c r="A64" s="9"/>
      <c r="B64" s="4"/>
      <c r="E64" s="25" t="s">
        <v>95</v>
      </c>
      <c r="F64" s="24"/>
    </row>
    <row r="65" spans="1:6" x14ac:dyDescent="0.3">
      <c r="A65" s="26"/>
      <c r="B65" s="27"/>
      <c r="C65" s="27"/>
      <c r="D65" s="13"/>
      <c r="E65" s="13"/>
      <c r="F65" s="28"/>
    </row>
  </sheetData>
  <mergeCells count="22">
    <mergeCell ref="A6:F6"/>
    <mergeCell ref="A1:B4"/>
    <mergeCell ref="C1:E1"/>
    <mergeCell ref="C2:E2"/>
    <mergeCell ref="C3:E3"/>
    <mergeCell ref="C4:E4"/>
    <mergeCell ref="H3:J3"/>
    <mergeCell ref="A18:D18"/>
    <mergeCell ref="B19:C19"/>
    <mergeCell ref="B20:C20"/>
    <mergeCell ref="C57:D57"/>
    <mergeCell ref="C25:D25"/>
    <mergeCell ref="C30:D30"/>
    <mergeCell ref="C36:D36"/>
    <mergeCell ref="C47:D47"/>
    <mergeCell ref="C21:D21"/>
    <mergeCell ref="A17:D17"/>
    <mergeCell ref="C8:E8"/>
    <mergeCell ref="B14:D14"/>
    <mergeCell ref="C15:E15"/>
    <mergeCell ref="A13:F13"/>
    <mergeCell ref="C7:E7"/>
  </mergeCells>
  <conditionalFormatting sqref="D19:D20">
    <cfRule type="containsText" dxfId="586" priority="25" operator="containsText" text="Atende Parcialmente">
      <formula>NOT(ISERROR(SEARCH("Atende Parcialmente",D19)))</formula>
    </cfRule>
    <cfRule type="containsText" dxfId="585" priority="26" operator="containsText" text="Não Se Aplica">
      <formula>NOT(ISERROR(SEARCH("Não Se Aplica",D19)))</formula>
    </cfRule>
    <cfRule type="containsText" dxfId="584" priority="27" operator="containsText" text="Não Atende">
      <formula>NOT(ISERROR(SEARCH("Não Atende",D19)))</formula>
    </cfRule>
    <cfRule type="containsText" dxfId="583" priority="28" operator="containsText" text="Atende">
      <formula>NOT(ISERROR(SEARCH("Atende",D19)))</formula>
    </cfRule>
  </conditionalFormatting>
  <conditionalFormatting sqref="D22:D24">
    <cfRule type="containsText" dxfId="582" priority="21" operator="containsText" text="Atende Parcialmente">
      <formula>NOT(ISERROR(SEARCH("Atende Parcialmente",D22)))</formula>
    </cfRule>
    <cfRule type="containsText" dxfId="581" priority="22" operator="containsText" text="Não Se Aplica">
      <formula>NOT(ISERROR(SEARCH("Não Se Aplica",D22)))</formula>
    </cfRule>
    <cfRule type="containsText" dxfId="580" priority="23" operator="containsText" text="Não Atende">
      <formula>NOT(ISERROR(SEARCH("Não Atende",D22)))</formula>
    </cfRule>
    <cfRule type="containsText" dxfId="579" priority="24" operator="containsText" text="Atende">
      <formula>NOT(ISERROR(SEARCH("Atende",D22)))</formula>
    </cfRule>
  </conditionalFormatting>
  <conditionalFormatting sqref="D26:D29">
    <cfRule type="containsText" dxfId="578" priority="17" operator="containsText" text="Atende Parcialmente">
      <formula>NOT(ISERROR(SEARCH("Atende Parcialmente",D26)))</formula>
    </cfRule>
    <cfRule type="containsText" dxfId="577" priority="18" operator="containsText" text="Não Se Aplica">
      <formula>NOT(ISERROR(SEARCH("Não Se Aplica",D26)))</formula>
    </cfRule>
    <cfRule type="containsText" dxfId="576" priority="19" operator="containsText" text="Não Atende">
      <formula>NOT(ISERROR(SEARCH("Não Atende",D26)))</formula>
    </cfRule>
    <cfRule type="containsText" dxfId="575" priority="20" operator="containsText" text="Atende">
      <formula>NOT(ISERROR(SEARCH("Atende",D26)))</formula>
    </cfRule>
  </conditionalFormatting>
  <conditionalFormatting sqref="D31:D35">
    <cfRule type="containsText" dxfId="574" priority="13" operator="containsText" text="Atende Parcialmente">
      <formula>NOT(ISERROR(SEARCH("Atende Parcialmente",D31)))</formula>
    </cfRule>
    <cfRule type="containsText" dxfId="573" priority="14" operator="containsText" text="Não Se Aplica">
      <formula>NOT(ISERROR(SEARCH("Não Se Aplica",D31)))</formula>
    </cfRule>
    <cfRule type="containsText" dxfId="572" priority="15" operator="containsText" text="Não Atende">
      <formula>NOT(ISERROR(SEARCH("Não Atende",D31)))</formula>
    </cfRule>
    <cfRule type="containsText" dxfId="571" priority="16" operator="containsText" text="Atende">
      <formula>NOT(ISERROR(SEARCH("Atende",D31)))</formula>
    </cfRule>
  </conditionalFormatting>
  <conditionalFormatting sqref="D37:D46">
    <cfRule type="containsText" dxfId="570" priority="9" operator="containsText" text="Atende Parcialmente">
      <formula>NOT(ISERROR(SEARCH("Atende Parcialmente",D37)))</formula>
    </cfRule>
    <cfRule type="containsText" dxfId="569" priority="10" operator="containsText" text="Não Se Aplica">
      <formula>NOT(ISERROR(SEARCH("Não Se Aplica",D37)))</formula>
    </cfRule>
    <cfRule type="containsText" dxfId="568" priority="11" operator="containsText" text="Não Atende">
      <formula>NOT(ISERROR(SEARCH("Não Atende",D37)))</formula>
    </cfRule>
    <cfRule type="containsText" dxfId="567" priority="12" operator="containsText" text="Atende">
      <formula>NOT(ISERROR(SEARCH("Atende",D37)))</formula>
    </cfRule>
  </conditionalFormatting>
  <conditionalFormatting sqref="D48:D56">
    <cfRule type="containsText" dxfId="566" priority="5" operator="containsText" text="Atende Parcialmente">
      <formula>NOT(ISERROR(SEARCH("Atende Parcialmente",D48)))</formula>
    </cfRule>
    <cfRule type="containsText" dxfId="565" priority="6" operator="containsText" text="Não Se Aplica">
      <formula>NOT(ISERROR(SEARCH("Não Se Aplica",D48)))</formula>
    </cfRule>
    <cfRule type="containsText" dxfId="564" priority="7" operator="containsText" text="Não Atende">
      <formula>NOT(ISERROR(SEARCH("Não Atende",D48)))</formula>
    </cfRule>
    <cfRule type="containsText" dxfId="563" priority="8" operator="containsText" text="Atende">
      <formula>NOT(ISERROR(SEARCH("Atende",D48)))</formula>
    </cfRule>
  </conditionalFormatting>
  <conditionalFormatting sqref="D58:D61">
    <cfRule type="containsText" dxfId="562" priority="1" operator="containsText" text="Atende Parcialmente">
      <formula>NOT(ISERROR(SEARCH("Atende Parcialmente",D58)))</formula>
    </cfRule>
    <cfRule type="containsText" dxfId="561" priority="2" operator="containsText" text="Não Se Aplica">
      <formula>NOT(ISERROR(SEARCH("Não Se Aplica",D58)))</formula>
    </cfRule>
    <cfRule type="containsText" dxfId="560" priority="3" operator="containsText" text="Não Atende">
      <formula>NOT(ISERROR(SEARCH("Não Atende",D58)))</formula>
    </cfRule>
    <cfRule type="containsText" dxfId="559" priority="4" operator="containsText" text="Atende">
      <formula>NOT(ISERROR(SEARCH("Atende",D58)))</formula>
    </cfRule>
  </conditionalFormatting>
  <dataValidations count="1">
    <dataValidation type="list" allowBlank="1" showInputMessage="1" showErrorMessage="1" sqref="D19:D20 D22:D24 D26:D29 D31:D35 D37:D46 D48:D56 D58:D61" xr:uid="{BFEF1BE2-FD69-4AF8-9C08-9288BD5E2DA7}">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27038-3FF1-44CC-9CA9-BE6EE8B5B3C2}">
  <sheetPr codeName="Planilha5"/>
  <dimension ref="A1:M1048573"/>
  <sheetViews>
    <sheetView showGridLines="0" view="pageBreakPreview" zoomScale="80" zoomScaleNormal="100" zoomScaleSheetLayoutView="80" workbookViewId="0">
      <selection activeCell="I22"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262</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COUNTIF(D$1:$D$200,"Atende")</f>
        <v>6</v>
      </c>
      <c r="J6" s="157">
        <f>I6/$I$10</f>
        <v>7.1428571428571425E-2</v>
      </c>
    </row>
    <row r="7" spans="1:13" ht="15" customHeight="1" x14ac:dyDescent="0.3">
      <c r="A7" s="36" t="s">
        <v>10</v>
      </c>
      <c r="B7" s="34"/>
      <c r="C7" s="280"/>
      <c r="D7" s="280"/>
      <c r="E7" s="280"/>
      <c r="F7" s="94"/>
      <c r="H7" s="158" t="s">
        <v>1168</v>
      </c>
      <c r="I7" s="156">
        <f>COUNTIF(D$1:$D$200,"Atende Parcialmente")</f>
        <v>61</v>
      </c>
      <c r="J7" s="157">
        <f t="shared" ref="J7:J10" si="0">I7/$I$10</f>
        <v>0.72619047619047616</v>
      </c>
    </row>
    <row r="8" spans="1:13" ht="15" customHeight="1" x14ac:dyDescent="0.3">
      <c r="A8" s="36" t="s">
        <v>11</v>
      </c>
      <c r="B8" s="34"/>
      <c r="C8" s="280"/>
      <c r="D8" s="280"/>
      <c r="E8" s="280"/>
      <c r="F8" s="94"/>
      <c r="H8" s="156" t="s">
        <v>1117</v>
      </c>
      <c r="I8" s="156">
        <f>COUNTIF(D$1:$D$200,"Não Atende")</f>
        <v>13</v>
      </c>
      <c r="J8" s="157">
        <f t="shared" si="0"/>
        <v>0.15476190476190477</v>
      </c>
    </row>
    <row r="9" spans="1:13" ht="15" customHeight="1" x14ac:dyDescent="0.3">
      <c r="A9" s="36" t="s">
        <v>12</v>
      </c>
      <c r="B9" s="34"/>
      <c r="C9" s="93"/>
      <c r="D9" s="8" t="s">
        <v>13</v>
      </c>
      <c r="E9" s="93"/>
      <c r="F9" s="94"/>
      <c r="H9" s="156" t="s">
        <v>1116</v>
      </c>
      <c r="I9" s="156">
        <f>COUNTIF(D$1:$D$200,"Não Se Aplica")</f>
        <v>4</v>
      </c>
      <c r="J9" s="157">
        <f t="shared" si="0"/>
        <v>4.7619047619047616E-2</v>
      </c>
    </row>
    <row r="10" spans="1:13" ht="15" customHeight="1" x14ac:dyDescent="0.3">
      <c r="A10" s="36" t="s">
        <v>14</v>
      </c>
      <c r="B10" s="34"/>
      <c r="C10" s="95"/>
      <c r="D10" s="8"/>
      <c r="E10" s="95"/>
      <c r="F10" s="94"/>
      <c r="I10" s="156">
        <f>SUM(I6:I9)</f>
        <v>84</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8" x14ac:dyDescent="0.3">
      <c r="A17" s="265" t="s">
        <v>5</v>
      </c>
      <c r="B17" s="266"/>
      <c r="C17" s="266"/>
      <c r="D17" s="267"/>
      <c r="E17" s="232" t="s">
        <v>1134</v>
      </c>
      <c r="F17" s="232" t="s">
        <v>1133</v>
      </c>
    </row>
    <row r="18" spans="1:8" ht="48" customHeight="1" x14ac:dyDescent="0.3">
      <c r="A18" s="283" t="s">
        <v>1115</v>
      </c>
      <c r="B18" s="263"/>
      <c r="C18" s="263"/>
      <c r="D18" s="263"/>
      <c r="E18" s="15"/>
      <c r="F18" s="39"/>
    </row>
    <row r="19" spans="1:8" ht="15" customHeight="1" x14ac:dyDescent="0.3">
      <c r="A19" s="20">
        <v>1</v>
      </c>
      <c r="B19" s="284" t="s">
        <v>20</v>
      </c>
      <c r="C19" s="285"/>
      <c r="D19" s="18" t="s">
        <v>1168</v>
      </c>
      <c r="E19" s="15"/>
      <c r="F19" s="39"/>
    </row>
    <row r="20" spans="1:8" ht="15" customHeight="1" x14ac:dyDescent="0.3">
      <c r="A20" s="16">
        <v>2</v>
      </c>
      <c r="B20" s="262" t="s">
        <v>19</v>
      </c>
      <c r="C20" s="263"/>
      <c r="D20" s="18" t="s">
        <v>1168</v>
      </c>
      <c r="E20" s="15"/>
      <c r="F20" s="39"/>
    </row>
    <row r="21" spans="1:8" x14ac:dyDescent="0.3">
      <c r="A21" s="235" t="s">
        <v>1</v>
      </c>
      <c r="B21" s="235" t="s">
        <v>2</v>
      </c>
      <c r="C21" s="292" t="s">
        <v>3</v>
      </c>
      <c r="D21" s="292"/>
      <c r="E21" s="236" t="s">
        <v>16</v>
      </c>
      <c r="F21" s="231" t="s">
        <v>1133</v>
      </c>
    </row>
    <row r="22" spans="1:8" ht="19.5" customHeight="1" x14ac:dyDescent="0.3">
      <c r="A22" s="44"/>
      <c r="B22" s="44" t="s">
        <v>263</v>
      </c>
      <c r="C22" s="286" t="s">
        <v>264</v>
      </c>
      <c r="D22" s="286"/>
      <c r="E22" s="76"/>
      <c r="F22" s="76"/>
    </row>
    <row r="23" spans="1:8" x14ac:dyDescent="0.3">
      <c r="A23" s="16">
        <v>3</v>
      </c>
      <c r="B23" s="16" t="s">
        <v>263</v>
      </c>
      <c r="C23" s="49" t="s">
        <v>265</v>
      </c>
      <c r="D23" s="18" t="s">
        <v>1168</v>
      </c>
      <c r="E23" s="69"/>
      <c r="F23" s="39"/>
    </row>
    <row r="24" spans="1:8" x14ac:dyDescent="0.3">
      <c r="A24" s="16">
        <f t="shared" ref="A24:A87" si="1">A23+1</f>
        <v>4</v>
      </c>
      <c r="B24" s="16" t="s">
        <v>263</v>
      </c>
      <c r="C24" s="49" t="s">
        <v>266</v>
      </c>
      <c r="D24" s="18" t="s">
        <v>1168</v>
      </c>
      <c r="E24" s="69"/>
      <c r="F24" s="39"/>
    </row>
    <row r="25" spans="1:8" x14ac:dyDescent="0.3">
      <c r="A25" s="73"/>
      <c r="B25" s="150" t="s">
        <v>267</v>
      </c>
      <c r="C25" s="295" t="s">
        <v>268</v>
      </c>
      <c r="D25" s="295"/>
      <c r="E25" s="101"/>
      <c r="F25" s="76"/>
    </row>
    <row r="26" spans="1:8" x14ac:dyDescent="0.3">
      <c r="A26" s="16">
        <v>5</v>
      </c>
      <c r="B26" s="50" t="s">
        <v>269</v>
      </c>
      <c r="C26" s="59" t="s">
        <v>270</v>
      </c>
      <c r="D26" s="18" t="s">
        <v>1168</v>
      </c>
      <c r="E26" s="69"/>
      <c r="F26" s="39"/>
    </row>
    <row r="27" spans="1:8" ht="45" x14ac:dyDescent="0.3">
      <c r="A27" s="16">
        <f t="shared" si="1"/>
        <v>6</v>
      </c>
      <c r="B27" s="50" t="s">
        <v>271</v>
      </c>
      <c r="C27" s="59" t="s">
        <v>272</v>
      </c>
      <c r="D27" s="18" t="s">
        <v>1118</v>
      </c>
      <c r="E27" s="69"/>
      <c r="F27" s="39"/>
    </row>
    <row r="28" spans="1:8" ht="45" x14ac:dyDescent="0.3">
      <c r="A28" s="16">
        <f t="shared" si="1"/>
        <v>7</v>
      </c>
      <c r="B28" s="50" t="s">
        <v>273</v>
      </c>
      <c r="C28" s="59" t="s">
        <v>274</v>
      </c>
      <c r="D28" s="18" t="s">
        <v>1118</v>
      </c>
      <c r="E28" s="69"/>
      <c r="F28" s="39"/>
    </row>
    <row r="29" spans="1:8" ht="45" x14ac:dyDescent="0.3">
      <c r="A29" s="16">
        <f t="shared" si="1"/>
        <v>8</v>
      </c>
      <c r="B29" s="50" t="s">
        <v>275</v>
      </c>
      <c r="C29" s="59" t="s">
        <v>276</v>
      </c>
      <c r="D29" s="18" t="s">
        <v>1118</v>
      </c>
      <c r="E29" s="69"/>
      <c r="F29" s="39"/>
    </row>
    <row r="30" spans="1:8" x14ac:dyDescent="0.3">
      <c r="A30" s="16">
        <f t="shared" si="1"/>
        <v>9</v>
      </c>
      <c r="B30" s="16" t="s">
        <v>263</v>
      </c>
      <c r="C30" s="60" t="s">
        <v>277</v>
      </c>
      <c r="D30" s="18" t="s">
        <v>1168</v>
      </c>
      <c r="E30" s="69"/>
      <c r="F30" s="39"/>
      <c r="H30" s="63"/>
    </row>
    <row r="31" spans="1:8" ht="29.25" customHeight="1" x14ac:dyDescent="0.3">
      <c r="A31" s="44"/>
      <c r="B31" s="44" t="s">
        <v>263</v>
      </c>
      <c r="C31" s="287" t="s">
        <v>278</v>
      </c>
      <c r="D31" s="287"/>
      <c r="E31" s="101"/>
      <c r="F31" s="76"/>
    </row>
    <row r="32" spans="1:8" x14ac:dyDescent="0.3">
      <c r="A32" s="16">
        <v>10</v>
      </c>
      <c r="B32" s="16" t="s">
        <v>263</v>
      </c>
      <c r="C32" s="59" t="s">
        <v>279</v>
      </c>
      <c r="D32" s="18" t="s">
        <v>1168</v>
      </c>
      <c r="E32" s="69"/>
      <c r="F32" s="39"/>
    </row>
    <row r="33" spans="1:6" x14ac:dyDescent="0.3">
      <c r="A33" s="16">
        <f t="shared" si="1"/>
        <v>11</v>
      </c>
      <c r="B33" s="16" t="s">
        <v>263</v>
      </c>
      <c r="C33" s="59" t="s">
        <v>280</v>
      </c>
      <c r="D33" s="18" t="s">
        <v>1168</v>
      </c>
      <c r="E33" s="69"/>
      <c r="F33" s="39"/>
    </row>
    <row r="34" spans="1:6" x14ac:dyDescent="0.3">
      <c r="A34" s="16">
        <f t="shared" si="1"/>
        <v>12</v>
      </c>
      <c r="B34" s="16" t="s">
        <v>263</v>
      </c>
      <c r="C34" s="59" t="s">
        <v>281</v>
      </c>
      <c r="D34" s="18" t="s">
        <v>1168</v>
      </c>
      <c r="E34" s="69"/>
      <c r="F34" s="39"/>
    </row>
    <row r="35" spans="1:6" ht="30" x14ac:dyDescent="0.3">
      <c r="A35" s="16">
        <f t="shared" si="1"/>
        <v>13</v>
      </c>
      <c r="B35" s="16" t="s">
        <v>263</v>
      </c>
      <c r="C35" s="64" t="s">
        <v>282</v>
      </c>
      <c r="D35" s="18" t="s">
        <v>1116</v>
      </c>
      <c r="E35" s="69"/>
      <c r="F35" s="39"/>
    </row>
    <row r="36" spans="1:6" ht="33.75" customHeight="1" x14ac:dyDescent="0.3">
      <c r="A36" s="16">
        <f t="shared" si="1"/>
        <v>14</v>
      </c>
      <c r="B36" s="16" t="s">
        <v>263</v>
      </c>
      <c r="C36" s="60" t="s">
        <v>283</v>
      </c>
      <c r="D36" s="18" t="s">
        <v>1118</v>
      </c>
      <c r="E36" s="69"/>
      <c r="F36" s="39"/>
    </row>
    <row r="37" spans="1:6" ht="28.5" customHeight="1" x14ac:dyDescent="0.3">
      <c r="A37" s="44"/>
      <c r="B37" s="44" t="s">
        <v>263</v>
      </c>
      <c r="C37" s="286" t="s">
        <v>284</v>
      </c>
      <c r="D37" s="286"/>
      <c r="E37" s="101"/>
      <c r="F37" s="76"/>
    </row>
    <row r="38" spans="1:6" x14ac:dyDescent="0.3">
      <c r="A38" s="16">
        <v>15</v>
      </c>
      <c r="B38" s="16" t="s">
        <v>263</v>
      </c>
      <c r="C38" s="49" t="s">
        <v>285</v>
      </c>
      <c r="D38" s="18" t="s">
        <v>1168</v>
      </c>
      <c r="E38" s="69"/>
      <c r="F38" s="39"/>
    </row>
    <row r="39" spans="1:6" x14ac:dyDescent="0.3">
      <c r="A39" s="16">
        <f t="shared" si="1"/>
        <v>16</v>
      </c>
      <c r="B39" s="16" t="s">
        <v>263</v>
      </c>
      <c r="C39" s="49" t="s">
        <v>286</v>
      </c>
      <c r="D39" s="18" t="s">
        <v>1168</v>
      </c>
      <c r="E39" s="69"/>
      <c r="F39" s="39"/>
    </row>
    <row r="40" spans="1:6" x14ac:dyDescent="0.3">
      <c r="A40" s="16">
        <f t="shared" si="1"/>
        <v>17</v>
      </c>
      <c r="B40" s="16" t="s">
        <v>263</v>
      </c>
      <c r="C40" s="49" t="s">
        <v>287</v>
      </c>
      <c r="D40" s="18" t="s">
        <v>1168</v>
      </c>
      <c r="E40" s="69"/>
      <c r="F40" s="39"/>
    </row>
    <row r="41" spans="1:6" x14ac:dyDescent="0.3">
      <c r="A41" s="16">
        <f t="shared" si="1"/>
        <v>18</v>
      </c>
      <c r="B41" s="16" t="s">
        <v>263</v>
      </c>
      <c r="C41" s="49" t="s">
        <v>288</v>
      </c>
      <c r="D41" s="18" t="s">
        <v>1117</v>
      </c>
      <c r="E41" s="69"/>
      <c r="F41" s="39"/>
    </row>
    <row r="42" spans="1:6" ht="30" x14ac:dyDescent="0.3">
      <c r="A42" s="16">
        <f t="shared" si="1"/>
        <v>19</v>
      </c>
      <c r="B42" s="16" t="s">
        <v>289</v>
      </c>
      <c r="C42" s="64" t="s">
        <v>290</v>
      </c>
      <c r="D42" s="18" t="s">
        <v>1117</v>
      </c>
      <c r="E42" s="69"/>
      <c r="F42" s="39"/>
    </row>
    <row r="43" spans="1:6" ht="30" x14ac:dyDescent="0.3">
      <c r="A43" s="16">
        <f t="shared" si="1"/>
        <v>20</v>
      </c>
      <c r="B43" s="16" t="s">
        <v>289</v>
      </c>
      <c r="C43" s="64" t="s">
        <v>291</v>
      </c>
      <c r="D43" s="18" t="s">
        <v>1168</v>
      </c>
      <c r="E43" s="69"/>
      <c r="F43" s="39"/>
    </row>
    <row r="44" spans="1:6" x14ac:dyDescent="0.3">
      <c r="A44" s="73"/>
      <c r="B44" s="73" t="s">
        <v>289</v>
      </c>
      <c r="C44" s="287" t="s">
        <v>292</v>
      </c>
      <c r="D44" s="287"/>
      <c r="E44" s="121"/>
      <c r="F44" s="122"/>
    </row>
    <row r="45" spans="1:6" ht="28.5" customHeight="1" x14ac:dyDescent="0.3">
      <c r="A45" s="44"/>
      <c r="B45" s="44" t="s">
        <v>289</v>
      </c>
      <c r="C45" s="287" t="s">
        <v>293</v>
      </c>
      <c r="D45" s="287"/>
      <c r="E45" s="121"/>
      <c r="F45" s="122"/>
    </row>
    <row r="46" spans="1:6" ht="18.75" customHeight="1" x14ac:dyDescent="0.3">
      <c r="A46" s="16">
        <v>21</v>
      </c>
      <c r="B46" s="16" t="s">
        <v>289</v>
      </c>
      <c r="C46" s="59" t="s">
        <v>294</v>
      </c>
      <c r="D46" s="18" t="s">
        <v>1168</v>
      </c>
      <c r="E46" s="69"/>
      <c r="F46" s="39"/>
    </row>
    <row r="47" spans="1:6" ht="18.75" customHeight="1" x14ac:dyDescent="0.3">
      <c r="A47" s="16">
        <f t="shared" si="1"/>
        <v>22</v>
      </c>
      <c r="B47" s="16" t="s">
        <v>289</v>
      </c>
      <c r="C47" s="59" t="s">
        <v>295</v>
      </c>
      <c r="D47" s="18" t="s">
        <v>1117</v>
      </c>
      <c r="E47" s="69"/>
      <c r="F47" s="39"/>
    </row>
    <row r="48" spans="1:6" ht="18.75" customHeight="1" x14ac:dyDescent="0.3">
      <c r="A48" s="16">
        <f t="shared" si="1"/>
        <v>23</v>
      </c>
      <c r="B48" s="16" t="s">
        <v>289</v>
      </c>
      <c r="C48" s="59" t="s">
        <v>296</v>
      </c>
      <c r="D48" s="18" t="s">
        <v>1168</v>
      </c>
      <c r="E48" s="69"/>
      <c r="F48" s="39"/>
    </row>
    <row r="49" spans="1:6" ht="30" x14ac:dyDescent="0.3">
      <c r="A49" s="16">
        <f t="shared" si="1"/>
        <v>24</v>
      </c>
      <c r="B49" s="16" t="s">
        <v>289</v>
      </c>
      <c r="C49" s="64" t="s">
        <v>297</v>
      </c>
      <c r="D49" s="18" t="s">
        <v>1116</v>
      </c>
      <c r="E49" s="69"/>
      <c r="F49" s="39"/>
    </row>
    <row r="50" spans="1:6" ht="60" x14ac:dyDescent="0.3">
      <c r="A50" s="16">
        <f t="shared" si="1"/>
        <v>25</v>
      </c>
      <c r="B50" s="16" t="s">
        <v>289</v>
      </c>
      <c r="C50" s="64" t="s">
        <v>298</v>
      </c>
      <c r="D50" s="18" t="s">
        <v>1117</v>
      </c>
      <c r="E50" s="69"/>
      <c r="F50" s="39"/>
    </row>
    <row r="51" spans="1:6" x14ac:dyDescent="0.3">
      <c r="A51" s="44"/>
      <c r="B51" s="44" t="s">
        <v>289</v>
      </c>
      <c r="C51" s="286" t="s">
        <v>299</v>
      </c>
      <c r="D51" s="286"/>
      <c r="E51" s="121"/>
      <c r="F51" s="122"/>
    </row>
    <row r="52" spans="1:6" x14ac:dyDescent="0.3">
      <c r="A52" s="16">
        <v>26</v>
      </c>
      <c r="B52" s="16"/>
      <c r="C52" s="124" t="s">
        <v>300</v>
      </c>
      <c r="D52" s="18" t="s">
        <v>1168</v>
      </c>
      <c r="E52" s="92"/>
      <c r="F52" s="123"/>
    </row>
    <row r="53" spans="1:6" x14ac:dyDescent="0.3">
      <c r="A53" s="16">
        <f t="shared" si="1"/>
        <v>27</v>
      </c>
      <c r="B53" s="16" t="s">
        <v>289</v>
      </c>
      <c r="C53" s="65" t="s">
        <v>301</v>
      </c>
      <c r="D53" s="18" t="s">
        <v>1168</v>
      </c>
      <c r="E53" s="69"/>
      <c r="F53" s="39"/>
    </row>
    <row r="54" spans="1:6" x14ac:dyDescent="0.3">
      <c r="A54" s="16">
        <f t="shared" si="1"/>
        <v>28</v>
      </c>
      <c r="B54" s="16" t="s">
        <v>289</v>
      </c>
      <c r="C54" s="65" t="s">
        <v>302</v>
      </c>
      <c r="D54" s="18" t="s">
        <v>1118</v>
      </c>
      <c r="E54" s="69"/>
      <c r="F54" s="39"/>
    </row>
    <row r="55" spans="1:6" x14ac:dyDescent="0.3">
      <c r="A55" s="16">
        <f t="shared" si="1"/>
        <v>29</v>
      </c>
      <c r="B55" s="16" t="s">
        <v>289</v>
      </c>
      <c r="C55" s="65" t="s">
        <v>303</v>
      </c>
      <c r="D55" s="18" t="s">
        <v>1168</v>
      </c>
      <c r="E55" s="69"/>
      <c r="F55" s="39"/>
    </row>
    <row r="56" spans="1:6" x14ac:dyDescent="0.3">
      <c r="A56" s="16">
        <f t="shared" si="1"/>
        <v>30</v>
      </c>
      <c r="B56" s="16" t="s">
        <v>289</v>
      </c>
      <c r="C56" s="65" t="s">
        <v>304</v>
      </c>
      <c r="D56" s="18" t="s">
        <v>1116</v>
      </c>
      <c r="E56" s="69"/>
      <c r="F56" s="39"/>
    </row>
    <row r="57" spans="1:6" x14ac:dyDescent="0.3">
      <c r="A57" s="16">
        <f t="shared" si="1"/>
        <v>31</v>
      </c>
      <c r="B57" s="16" t="s">
        <v>289</v>
      </c>
      <c r="C57" s="65" t="s">
        <v>305</v>
      </c>
      <c r="D57" s="18" t="s">
        <v>1118</v>
      </c>
      <c r="E57" s="69"/>
      <c r="F57" s="39"/>
    </row>
    <row r="58" spans="1:6" x14ac:dyDescent="0.3">
      <c r="A58" s="16">
        <f t="shared" si="1"/>
        <v>32</v>
      </c>
      <c r="B58" s="16" t="s">
        <v>289</v>
      </c>
      <c r="C58" s="65" t="s">
        <v>306</v>
      </c>
      <c r="D58" s="18" t="s">
        <v>1168</v>
      </c>
      <c r="E58" s="69"/>
      <c r="F58" s="39"/>
    </row>
    <row r="59" spans="1:6" ht="60.75" customHeight="1" x14ac:dyDescent="0.3">
      <c r="A59" s="44"/>
      <c r="B59" s="44" t="s">
        <v>307</v>
      </c>
      <c r="C59" s="289" t="s">
        <v>308</v>
      </c>
      <c r="D59" s="289"/>
      <c r="E59" s="80"/>
      <c r="F59" s="122"/>
    </row>
    <row r="60" spans="1:6" x14ac:dyDescent="0.3">
      <c r="A60" s="16">
        <v>33</v>
      </c>
      <c r="B60" s="16" t="s">
        <v>307</v>
      </c>
      <c r="C60" s="49" t="s">
        <v>309</v>
      </c>
      <c r="D60" s="18" t="s">
        <v>1168</v>
      </c>
      <c r="E60" s="69"/>
      <c r="F60" s="39"/>
    </row>
    <row r="61" spans="1:6" x14ac:dyDescent="0.3">
      <c r="A61" s="16">
        <f t="shared" si="1"/>
        <v>34</v>
      </c>
      <c r="B61" s="16" t="s">
        <v>307</v>
      </c>
      <c r="C61" s="49" t="s">
        <v>310</v>
      </c>
      <c r="D61" s="18" t="s">
        <v>1168</v>
      </c>
      <c r="E61" s="69"/>
      <c r="F61" s="39"/>
    </row>
    <row r="62" spans="1:6" x14ac:dyDescent="0.3">
      <c r="A62" s="16">
        <f t="shared" si="1"/>
        <v>35</v>
      </c>
      <c r="B62" s="16" t="s">
        <v>307</v>
      </c>
      <c r="C62" s="49" t="s">
        <v>311</v>
      </c>
      <c r="D62" s="18" t="s">
        <v>1168</v>
      </c>
      <c r="E62" s="69"/>
      <c r="F62" s="39"/>
    </row>
    <row r="63" spans="1:6" x14ac:dyDescent="0.3">
      <c r="A63" s="16">
        <f t="shared" si="1"/>
        <v>36</v>
      </c>
      <c r="B63" s="16" t="s">
        <v>307</v>
      </c>
      <c r="C63" s="49" t="s">
        <v>312</v>
      </c>
      <c r="D63" s="18" t="s">
        <v>1116</v>
      </c>
      <c r="E63" s="69"/>
      <c r="F63" s="39"/>
    </row>
    <row r="64" spans="1:6" x14ac:dyDescent="0.3">
      <c r="A64" s="16">
        <f t="shared" si="1"/>
        <v>37</v>
      </c>
      <c r="B64" s="16" t="s">
        <v>307</v>
      </c>
      <c r="C64" s="49" t="s">
        <v>313</v>
      </c>
      <c r="D64" s="18" t="s">
        <v>1168</v>
      </c>
      <c r="E64" s="69"/>
      <c r="F64" s="39"/>
    </row>
    <row r="65" spans="1:6" x14ac:dyDescent="0.3">
      <c r="A65" s="16">
        <f t="shared" si="1"/>
        <v>38</v>
      </c>
      <c r="B65" s="16" t="s">
        <v>307</v>
      </c>
      <c r="C65" s="49" t="s">
        <v>314</v>
      </c>
      <c r="D65" s="18" t="s">
        <v>1168</v>
      </c>
      <c r="E65" s="69"/>
      <c r="F65" s="39"/>
    </row>
    <row r="66" spans="1:6" ht="30" x14ac:dyDescent="0.3">
      <c r="A66" s="16">
        <f t="shared" si="1"/>
        <v>39</v>
      </c>
      <c r="B66" s="16" t="s">
        <v>315</v>
      </c>
      <c r="C66" s="49" t="s">
        <v>316</v>
      </c>
      <c r="D66" s="18" t="s">
        <v>1168</v>
      </c>
      <c r="E66" s="69"/>
      <c r="F66" s="39"/>
    </row>
    <row r="67" spans="1:6" x14ac:dyDescent="0.3">
      <c r="A67" s="44"/>
      <c r="B67" s="44" t="s">
        <v>289</v>
      </c>
      <c r="C67" s="287" t="s">
        <v>317</v>
      </c>
      <c r="D67" s="287"/>
      <c r="E67" s="121"/>
      <c r="F67" s="122"/>
    </row>
    <row r="68" spans="1:6" x14ac:dyDescent="0.3">
      <c r="A68" s="16">
        <v>40</v>
      </c>
      <c r="B68" s="16" t="s">
        <v>289</v>
      </c>
      <c r="C68" s="59" t="s">
        <v>318</v>
      </c>
      <c r="D68" s="18" t="s">
        <v>1168</v>
      </c>
      <c r="E68" s="69"/>
      <c r="F68" s="39"/>
    </row>
    <row r="69" spans="1:6" x14ac:dyDescent="0.3">
      <c r="A69" s="16">
        <f t="shared" si="1"/>
        <v>41</v>
      </c>
      <c r="B69" s="16" t="s">
        <v>289</v>
      </c>
      <c r="C69" s="59" t="s">
        <v>319</v>
      </c>
      <c r="D69" s="18" t="s">
        <v>1168</v>
      </c>
      <c r="E69" s="69"/>
      <c r="F69" s="39"/>
    </row>
    <row r="70" spans="1:6" x14ac:dyDescent="0.3">
      <c r="A70" s="16">
        <f>A69+1</f>
        <v>42</v>
      </c>
      <c r="B70" s="16" t="s">
        <v>289</v>
      </c>
      <c r="C70" s="59" t="s">
        <v>320</v>
      </c>
      <c r="D70" s="18" t="s">
        <v>1117</v>
      </c>
      <c r="E70" s="69"/>
      <c r="F70" s="39"/>
    </row>
    <row r="71" spans="1:6" x14ac:dyDescent="0.3">
      <c r="A71" s="16">
        <f t="shared" ref="A71:A73" si="2">A70+1</f>
        <v>43</v>
      </c>
      <c r="B71" s="16" t="s">
        <v>289</v>
      </c>
      <c r="C71" s="59" t="s">
        <v>321</v>
      </c>
      <c r="D71" s="18" t="s">
        <v>1168</v>
      </c>
      <c r="E71" s="69"/>
      <c r="F71" s="39"/>
    </row>
    <row r="72" spans="1:6" ht="45" x14ac:dyDescent="0.3">
      <c r="A72" s="16">
        <f t="shared" si="2"/>
        <v>44</v>
      </c>
      <c r="B72" s="16" t="s">
        <v>289</v>
      </c>
      <c r="C72" s="59" t="s">
        <v>322</v>
      </c>
      <c r="D72" s="18" t="s">
        <v>1168</v>
      </c>
      <c r="E72" s="69"/>
      <c r="F72" s="39"/>
    </row>
    <row r="73" spans="1:6" ht="45" x14ac:dyDescent="0.3">
      <c r="A73" s="16">
        <f t="shared" si="2"/>
        <v>45</v>
      </c>
      <c r="B73" s="16" t="s">
        <v>289</v>
      </c>
      <c r="C73" s="60" t="s">
        <v>323</v>
      </c>
      <c r="D73" s="18" t="s">
        <v>1117</v>
      </c>
      <c r="E73" s="69"/>
      <c r="F73" s="39"/>
    </row>
    <row r="74" spans="1:6" x14ac:dyDescent="0.3">
      <c r="A74" s="73"/>
      <c r="B74" s="73" t="s">
        <v>324</v>
      </c>
      <c r="C74" s="287" t="s">
        <v>325</v>
      </c>
      <c r="D74" s="287"/>
      <c r="E74" s="121"/>
      <c r="F74" s="122"/>
    </row>
    <row r="75" spans="1:6" ht="30" x14ac:dyDescent="0.3">
      <c r="A75" s="16">
        <v>46</v>
      </c>
      <c r="B75" s="16" t="s">
        <v>324</v>
      </c>
      <c r="C75" s="60" t="s">
        <v>326</v>
      </c>
      <c r="D75" s="18" t="s">
        <v>1168</v>
      </c>
      <c r="E75" s="69"/>
      <c r="F75" s="39"/>
    </row>
    <row r="76" spans="1:6" ht="30" x14ac:dyDescent="0.3">
      <c r="A76" s="16">
        <f t="shared" si="1"/>
        <v>47</v>
      </c>
      <c r="B76" s="16" t="s">
        <v>324</v>
      </c>
      <c r="C76" s="60" t="s">
        <v>327</v>
      </c>
      <c r="D76" s="18" t="s">
        <v>1168</v>
      </c>
      <c r="E76" s="69"/>
      <c r="F76" s="39"/>
    </row>
    <row r="77" spans="1:6" ht="30" x14ac:dyDescent="0.3">
      <c r="A77" s="16">
        <f t="shared" si="1"/>
        <v>48</v>
      </c>
      <c r="B77" s="16" t="s">
        <v>328</v>
      </c>
      <c r="C77" s="60" t="s">
        <v>329</v>
      </c>
      <c r="D77" s="18" t="s">
        <v>1117</v>
      </c>
      <c r="E77" s="69"/>
      <c r="F77" s="39"/>
    </row>
    <row r="78" spans="1:6" ht="45" x14ac:dyDescent="0.3">
      <c r="A78" s="16">
        <f t="shared" si="1"/>
        <v>49</v>
      </c>
      <c r="B78" s="16" t="s">
        <v>307</v>
      </c>
      <c r="C78" s="52" t="s">
        <v>330</v>
      </c>
      <c r="D78" s="18" t="s">
        <v>1168</v>
      </c>
      <c r="E78" s="69"/>
      <c r="F78" s="39"/>
    </row>
    <row r="79" spans="1:6" ht="71.25" customHeight="1" x14ac:dyDescent="0.3">
      <c r="A79" s="44"/>
      <c r="B79" s="44" t="s">
        <v>307</v>
      </c>
      <c r="C79" s="289" t="s">
        <v>331</v>
      </c>
      <c r="D79" s="289"/>
      <c r="E79" s="80"/>
      <c r="F79" s="122"/>
    </row>
    <row r="80" spans="1:6" x14ac:dyDescent="0.3">
      <c r="A80" s="16">
        <v>50</v>
      </c>
      <c r="B80" s="16" t="s">
        <v>307</v>
      </c>
      <c r="C80" s="49" t="s">
        <v>309</v>
      </c>
      <c r="D80" s="18" t="s">
        <v>1168</v>
      </c>
      <c r="E80" s="69"/>
      <c r="F80" s="39"/>
    </row>
    <row r="81" spans="1:6" x14ac:dyDescent="0.3">
      <c r="A81" s="16">
        <f t="shared" si="1"/>
        <v>51</v>
      </c>
      <c r="B81" s="16" t="s">
        <v>307</v>
      </c>
      <c r="C81" s="49" t="s">
        <v>310</v>
      </c>
      <c r="D81" s="18" t="s">
        <v>1168</v>
      </c>
      <c r="E81" s="69"/>
      <c r="F81" s="39"/>
    </row>
    <row r="82" spans="1:6" x14ac:dyDescent="0.3">
      <c r="A82" s="16">
        <f t="shared" si="1"/>
        <v>52</v>
      </c>
      <c r="B82" s="16" t="s">
        <v>307</v>
      </c>
      <c r="C82" s="49" t="s">
        <v>311</v>
      </c>
      <c r="D82" s="18" t="s">
        <v>1168</v>
      </c>
      <c r="E82" s="69"/>
      <c r="F82" s="39"/>
    </row>
    <row r="83" spans="1:6" x14ac:dyDescent="0.3">
      <c r="A83" s="16">
        <f t="shared" si="1"/>
        <v>53</v>
      </c>
      <c r="B83" s="16" t="s">
        <v>307</v>
      </c>
      <c r="C83" s="49" t="s">
        <v>312</v>
      </c>
      <c r="D83" s="18" t="s">
        <v>1168</v>
      </c>
      <c r="E83" s="69"/>
      <c r="F83" s="39"/>
    </row>
    <row r="84" spans="1:6" x14ac:dyDescent="0.3">
      <c r="A84" s="16">
        <f t="shared" si="1"/>
        <v>54</v>
      </c>
      <c r="B84" s="16" t="s">
        <v>307</v>
      </c>
      <c r="C84" s="49" t="s">
        <v>313</v>
      </c>
      <c r="D84" s="18" t="s">
        <v>1168</v>
      </c>
      <c r="E84" s="69"/>
      <c r="F84" s="39"/>
    </row>
    <row r="85" spans="1:6" x14ac:dyDescent="0.3">
      <c r="A85" s="16">
        <f t="shared" si="1"/>
        <v>55</v>
      </c>
      <c r="B85" s="16" t="s">
        <v>307</v>
      </c>
      <c r="C85" s="49" t="s">
        <v>314</v>
      </c>
      <c r="D85" s="18" t="s">
        <v>1168</v>
      </c>
      <c r="E85" s="69"/>
      <c r="F85" s="39"/>
    </row>
    <row r="86" spans="1:6" ht="45" x14ac:dyDescent="0.3">
      <c r="A86" s="16">
        <f t="shared" si="1"/>
        <v>56</v>
      </c>
      <c r="B86" s="16" t="s">
        <v>324</v>
      </c>
      <c r="C86" s="64" t="s">
        <v>332</v>
      </c>
      <c r="D86" s="18" t="s">
        <v>1117</v>
      </c>
      <c r="E86" s="69"/>
      <c r="F86" s="39"/>
    </row>
    <row r="87" spans="1:6" ht="30" x14ac:dyDescent="0.3">
      <c r="A87" s="16">
        <f t="shared" si="1"/>
        <v>57</v>
      </c>
      <c r="B87" s="16" t="s">
        <v>324</v>
      </c>
      <c r="C87" s="64" t="s">
        <v>333</v>
      </c>
      <c r="D87" s="18" t="s">
        <v>1168</v>
      </c>
      <c r="E87" s="69"/>
      <c r="F87" s="39"/>
    </row>
    <row r="88" spans="1:6" x14ac:dyDescent="0.3">
      <c r="A88" s="16">
        <f t="shared" ref="A88:A116" si="3">A87+1</f>
        <v>58</v>
      </c>
      <c r="B88" s="16" t="s">
        <v>324</v>
      </c>
      <c r="C88" s="64" t="s">
        <v>334</v>
      </c>
      <c r="D88" s="18" t="s">
        <v>1168</v>
      </c>
      <c r="E88" s="69"/>
      <c r="F88" s="39"/>
    </row>
    <row r="89" spans="1:6" ht="45" x14ac:dyDescent="0.3">
      <c r="A89" s="16">
        <f t="shared" si="3"/>
        <v>59</v>
      </c>
      <c r="B89" s="16" t="s">
        <v>324</v>
      </c>
      <c r="C89" s="64" t="s">
        <v>335</v>
      </c>
      <c r="D89" s="18" t="s">
        <v>1168</v>
      </c>
      <c r="E89" s="69"/>
      <c r="F89" s="39"/>
    </row>
    <row r="90" spans="1:6" ht="76.5" customHeight="1" x14ac:dyDescent="0.3">
      <c r="A90" s="16">
        <f t="shared" si="3"/>
        <v>60</v>
      </c>
      <c r="B90" s="16" t="s">
        <v>336</v>
      </c>
      <c r="C90" s="60" t="s">
        <v>337</v>
      </c>
      <c r="D90" s="18" t="s">
        <v>1117</v>
      </c>
      <c r="E90" s="69"/>
      <c r="F90" s="39"/>
    </row>
    <row r="91" spans="1:6" ht="45" x14ac:dyDescent="0.3">
      <c r="A91" s="16">
        <f t="shared" si="3"/>
        <v>61</v>
      </c>
      <c r="B91" s="16" t="s">
        <v>336</v>
      </c>
      <c r="C91" s="60" t="s">
        <v>338</v>
      </c>
      <c r="D91" s="18" t="s">
        <v>1168</v>
      </c>
      <c r="E91" s="69"/>
      <c r="F91" s="39"/>
    </row>
    <row r="92" spans="1:6" ht="30" x14ac:dyDescent="0.3">
      <c r="A92" s="16">
        <f t="shared" si="3"/>
        <v>62</v>
      </c>
      <c r="B92" s="16" t="s">
        <v>315</v>
      </c>
      <c r="C92" s="64" t="s">
        <v>339</v>
      </c>
      <c r="D92" s="18" t="s">
        <v>1117</v>
      </c>
      <c r="E92" s="69"/>
      <c r="F92" s="39"/>
    </row>
    <row r="93" spans="1:6" ht="45" x14ac:dyDescent="0.3">
      <c r="A93" s="16">
        <f t="shared" si="3"/>
        <v>63</v>
      </c>
      <c r="B93" s="16" t="s">
        <v>315</v>
      </c>
      <c r="C93" s="64" t="s">
        <v>340</v>
      </c>
      <c r="D93" s="18" t="s">
        <v>1168</v>
      </c>
      <c r="E93" s="69"/>
      <c r="F93" s="39"/>
    </row>
    <row r="94" spans="1:6" ht="30" x14ac:dyDescent="0.3">
      <c r="A94" s="16">
        <f t="shared" si="3"/>
        <v>64</v>
      </c>
      <c r="B94" s="16" t="s">
        <v>341</v>
      </c>
      <c r="C94" s="64" t="s">
        <v>342</v>
      </c>
      <c r="D94" s="18" t="s">
        <v>1117</v>
      </c>
      <c r="E94" s="69"/>
      <c r="F94" s="39"/>
    </row>
    <row r="95" spans="1:6" ht="28.5" customHeight="1" x14ac:dyDescent="0.3">
      <c r="A95" s="44"/>
      <c r="B95" s="44" t="s">
        <v>341</v>
      </c>
      <c r="C95" s="286" t="s">
        <v>343</v>
      </c>
      <c r="D95" s="286"/>
      <c r="E95" s="121"/>
      <c r="F95" s="122"/>
    </row>
    <row r="96" spans="1:6" x14ac:dyDescent="0.3">
      <c r="A96" s="16">
        <v>65</v>
      </c>
      <c r="B96" s="16"/>
      <c r="C96" s="90" t="s">
        <v>344</v>
      </c>
      <c r="D96" s="18" t="s">
        <v>1168</v>
      </c>
      <c r="E96" s="69"/>
      <c r="F96" s="39"/>
    </row>
    <row r="97" spans="1:6" x14ac:dyDescent="0.3">
      <c r="A97" s="16">
        <f t="shared" si="3"/>
        <v>66</v>
      </c>
      <c r="B97" s="16"/>
      <c r="C97" s="90" t="s">
        <v>345</v>
      </c>
      <c r="D97" s="18" t="s">
        <v>1168</v>
      </c>
      <c r="E97" s="69"/>
      <c r="F97" s="39"/>
    </row>
    <row r="98" spans="1:6" ht="56.25" customHeight="1" x14ac:dyDescent="0.3">
      <c r="A98" s="16">
        <f t="shared" si="3"/>
        <v>67</v>
      </c>
      <c r="B98" s="50" t="s">
        <v>346</v>
      </c>
      <c r="C98" s="60" t="s">
        <v>347</v>
      </c>
      <c r="D98" s="18" t="s">
        <v>1168</v>
      </c>
      <c r="E98" s="69"/>
      <c r="F98" s="39"/>
    </row>
    <row r="99" spans="1:6" ht="30" customHeight="1" x14ac:dyDescent="0.3">
      <c r="A99" s="44"/>
      <c r="B99" s="44" t="s">
        <v>346</v>
      </c>
      <c r="C99" s="287" t="s">
        <v>348</v>
      </c>
      <c r="D99" s="287"/>
      <c r="E99" s="80"/>
      <c r="F99" s="122"/>
    </row>
    <row r="100" spans="1:6" x14ac:dyDescent="0.3">
      <c r="A100" s="16">
        <v>68</v>
      </c>
      <c r="B100" s="16" t="s">
        <v>346</v>
      </c>
      <c r="C100" s="59" t="s">
        <v>349</v>
      </c>
      <c r="D100" s="18" t="s">
        <v>1168</v>
      </c>
      <c r="E100" s="69"/>
      <c r="F100" s="39"/>
    </row>
    <row r="101" spans="1:6" x14ac:dyDescent="0.3">
      <c r="A101" s="16">
        <f t="shared" si="3"/>
        <v>69</v>
      </c>
      <c r="B101" s="16" t="s">
        <v>346</v>
      </c>
      <c r="C101" s="59" t="s">
        <v>350</v>
      </c>
      <c r="D101" s="18" t="s">
        <v>1117</v>
      </c>
      <c r="E101" s="69"/>
      <c r="F101" s="39"/>
    </row>
    <row r="102" spans="1:6" x14ac:dyDescent="0.3">
      <c r="A102" s="16">
        <f t="shared" si="3"/>
        <v>70</v>
      </c>
      <c r="B102" s="16" t="s">
        <v>346</v>
      </c>
      <c r="C102" s="59" t="s">
        <v>351</v>
      </c>
      <c r="D102" s="18" t="s">
        <v>1168</v>
      </c>
      <c r="E102" s="69"/>
      <c r="F102" s="39"/>
    </row>
    <row r="103" spans="1:6" x14ac:dyDescent="0.3">
      <c r="A103" s="16">
        <f t="shared" si="3"/>
        <v>71</v>
      </c>
      <c r="B103" s="16" t="s">
        <v>346</v>
      </c>
      <c r="C103" s="59" t="s">
        <v>352</v>
      </c>
      <c r="D103" s="18" t="s">
        <v>1168</v>
      </c>
      <c r="E103" s="69"/>
      <c r="F103" s="39"/>
    </row>
    <row r="104" spans="1:6" x14ac:dyDescent="0.3">
      <c r="A104" s="16">
        <f t="shared" si="3"/>
        <v>72</v>
      </c>
      <c r="B104" s="16" t="s">
        <v>346</v>
      </c>
      <c r="C104" s="59" t="s">
        <v>353</v>
      </c>
      <c r="D104" s="18" t="s">
        <v>1168</v>
      </c>
      <c r="E104" s="69"/>
      <c r="F104" s="39"/>
    </row>
    <row r="105" spans="1:6" x14ac:dyDescent="0.3">
      <c r="A105" s="16">
        <f t="shared" si="3"/>
        <v>73</v>
      </c>
      <c r="B105" s="16" t="s">
        <v>346</v>
      </c>
      <c r="C105" s="59" t="s">
        <v>354</v>
      </c>
      <c r="D105" s="18" t="s">
        <v>1168</v>
      </c>
      <c r="E105" s="69"/>
      <c r="F105" s="39"/>
    </row>
    <row r="106" spans="1:6" x14ac:dyDescent="0.3">
      <c r="A106" s="16">
        <f t="shared" si="3"/>
        <v>74</v>
      </c>
      <c r="B106" s="16" t="s">
        <v>346</v>
      </c>
      <c r="C106" s="59" t="s">
        <v>355</v>
      </c>
      <c r="D106" s="18" t="s">
        <v>1168</v>
      </c>
      <c r="E106" s="69"/>
      <c r="F106" s="39"/>
    </row>
    <row r="107" spans="1:6" x14ac:dyDescent="0.3">
      <c r="A107" s="16">
        <f t="shared" si="3"/>
        <v>75</v>
      </c>
      <c r="B107" s="16" t="s">
        <v>346</v>
      </c>
      <c r="C107" s="59" t="s">
        <v>356</v>
      </c>
      <c r="D107" s="18" t="s">
        <v>1168</v>
      </c>
      <c r="E107" s="69"/>
      <c r="F107" s="39"/>
    </row>
    <row r="108" spans="1:6" x14ac:dyDescent="0.3">
      <c r="A108" s="16">
        <f t="shared" si="3"/>
        <v>76</v>
      </c>
      <c r="B108" s="16" t="s">
        <v>346</v>
      </c>
      <c r="C108" s="59" t="s">
        <v>357</v>
      </c>
      <c r="D108" s="18" t="s">
        <v>1168</v>
      </c>
      <c r="E108" s="69"/>
      <c r="F108" s="39"/>
    </row>
    <row r="109" spans="1:6" x14ac:dyDescent="0.3">
      <c r="A109" s="16">
        <f t="shared" si="3"/>
        <v>77</v>
      </c>
      <c r="B109" s="16" t="s">
        <v>346</v>
      </c>
      <c r="C109" s="59" t="s">
        <v>358</v>
      </c>
      <c r="D109" s="18" t="s">
        <v>1168</v>
      </c>
      <c r="E109" s="69"/>
      <c r="F109" s="39"/>
    </row>
    <row r="110" spans="1:6" x14ac:dyDescent="0.3">
      <c r="A110" s="16">
        <f t="shared" si="3"/>
        <v>78</v>
      </c>
      <c r="B110" s="16" t="s">
        <v>346</v>
      </c>
      <c r="C110" s="59" t="s">
        <v>359</v>
      </c>
      <c r="D110" s="18" t="s">
        <v>1117</v>
      </c>
      <c r="E110" s="69"/>
      <c r="F110" s="39"/>
    </row>
    <row r="111" spans="1:6" x14ac:dyDescent="0.3">
      <c r="A111" s="16">
        <f t="shared" si="3"/>
        <v>79</v>
      </c>
      <c r="B111" s="16" t="s">
        <v>346</v>
      </c>
      <c r="C111" s="59" t="s">
        <v>360</v>
      </c>
      <c r="D111" s="18" t="s">
        <v>1168</v>
      </c>
      <c r="E111" s="69"/>
      <c r="F111" s="39"/>
    </row>
    <row r="112" spans="1:6" x14ac:dyDescent="0.3">
      <c r="A112" s="16">
        <f t="shared" si="3"/>
        <v>80</v>
      </c>
      <c r="B112" s="16" t="s">
        <v>346</v>
      </c>
      <c r="C112" s="59" t="s">
        <v>361</v>
      </c>
      <c r="D112" s="18" t="s">
        <v>1168</v>
      </c>
      <c r="E112" s="69"/>
      <c r="F112" s="39"/>
    </row>
    <row r="113" spans="1:6" x14ac:dyDescent="0.3">
      <c r="A113" s="16">
        <f t="shared" si="3"/>
        <v>81</v>
      </c>
      <c r="B113" s="16" t="s">
        <v>346</v>
      </c>
      <c r="C113" s="59" t="s">
        <v>362</v>
      </c>
      <c r="D113" s="18" t="s">
        <v>1168</v>
      </c>
      <c r="E113" s="69"/>
      <c r="F113" s="39"/>
    </row>
    <row r="114" spans="1:6" x14ac:dyDescent="0.3">
      <c r="A114" s="16">
        <f t="shared" si="3"/>
        <v>82</v>
      </c>
      <c r="B114" s="16" t="s">
        <v>346</v>
      </c>
      <c r="C114" s="59" t="s">
        <v>363</v>
      </c>
      <c r="D114" s="18" t="s">
        <v>1168</v>
      </c>
      <c r="E114" s="69"/>
      <c r="F114" s="39"/>
    </row>
    <row r="115" spans="1:6" ht="30" x14ac:dyDescent="0.3">
      <c r="A115" s="16">
        <f t="shared" si="3"/>
        <v>83</v>
      </c>
      <c r="B115" s="16" t="s">
        <v>4</v>
      </c>
      <c r="C115" s="52" t="s">
        <v>224</v>
      </c>
      <c r="D115" s="18" t="s">
        <v>1168</v>
      </c>
      <c r="E115" s="69"/>
      <c r="F115" s="39"/>
    </row>
    <row r="116" spans="1:6" ht="30" x14ac:dyDescent="0.3">
      <c r="A116" s="16">
        <f t="shared" si="3"/>
        <v>84</v>
      </c>
      <c r="B116" s="16" t="s">
        <v>4</v>
      </c>
      <c r="C116" s="52" t="s">
        <v>225</v>
      </c>
      <c r="D116" s="18" t="s">
        <v>1168</v>
      </c>
      <c r="E116" s="69"/>
      <c r="F116" s="39"/>
    </row>
    <row r="117" spans="1:6" x14ac:dyDescent="0.3">
      <c r="A117" s="21"/>
      <c r="B117" s="22"/>
      <c r="C117" s="22"/>
      <c r="D117" s="22"/>
      <c r="E117" s="22"/>
      <c r="F117" s="23"/>
    </row>
    <row r="118" spans="1:6" x14ac:dyDescent="0.3">
      <c r="A118" s="9"/>
      <c r="F118" s="24"/>
    </row>
    <row r="119" spans="1:6" x14ac:dyDescent="0.3">
      <c r="A119" s="9"/>
      <c r="E119" s="25" t="s">
        <v>95</v>
      </c>
      <c r="F119" s="24"/>
    </row>
    <row r="120" spans="1:6" x14ac:dyDescent="0.3">
      <c r="A120" s="26"/>
      <c r="B120" s="27"/>
      <c r="C120" s="27"/>
      <c r="D120" s="13"/>
      <c r="E120" s="13"/>
      <c r="F120" s="28"/>
    </row>
    <row r="1048573" spans="4:4" x14ac:dyDescent="0.3">
      <c r="D1048573" s="18"/>
    </row>
  </sheetData>
  <mergeCells count="30">
    <mergeCell ref="C7:E7"/>
    <mergeCell ref="A6:F6"/>
    <mergeCell ref="A13:F13"/>
    <mergeCell ref="A1:B4"/>
    <mergeCell ref="C1:E1"/>
    <mergeCell ref="C2:E2"/>
    <mergeCell ref="C3:E3"/>
    <mergeCell ref="C4:E4"/>
    <mergeCell ref="C8:E8"/>
    <mergeCell ref="C37:D37"/>
    <mergeCell ref="C44:D44"/>
    <mergeCell ref="C15:E15"/>
    <mergeCell ref="A17:D17"/>
    <mergeCell ref="C21:D21"/>
    <mergeCell ref="H3:J3"/>
    <mergeCell ref="C99:D99"/>
    <mergeCell ref="C51:D51"/>
    <mergeCell ref="C59:D59"/>
    <mergeCell ref="C67:D67"/>
    <mergeCell ref="C74:D74"/>
    <mergeCell ref="C79:D79"/>
    <mergeCell ref="C95:D95"/>
    <mergeCell ref="B14:D14"/>
    <mergeCell ref="C45:D45"/>
    <mergeCell ref="A18:D18"/>
    <mergeCell ref="B19:C19"/>
    <mergeCell ref="B20:C20"/>
    <mergeCell ref="C22:D22"/>
    <mergeCell ref="C25:D25"/>
    <mergeCell ref="C31:D31"/>
  </mergeCells>
  <conditionalFormatting sqref="D19:D20">
    <cfRule type="containsText" dxfId="558" priority="49" operator="containsText" text="Atende Parcialmente">
      <formula>NOT(ISERROR(SEARCH("Atende Parcialmente",D19)))</formula>
    </cfRule>
    <cfRule type="containsText" dxfId="557" priority="50" operator="containsText" text="Não Se Aplica">
      <formula>NOT(ISERROR(SEARCH("Não Se Aplica",D19)))</formula>
    </cfRule>
    <cfRule type="containsText" dxfId="556" priority="51" operator="containsText" text="Não Atende">
      <formula>NOT(ISERROR(SEARCH("Não Atende",D19)))</formula>
    </cfRule>
    <cfRule type="containsText" dxfId="555" priority="52" operator="containsText" text="Atende">
      <formula>NOT(ISERROR(SEARCH("Atende",D19)))</formula>
    </cfRule>
  </conditionalFormatting>
  <conditionalFormatting sqref="D23:D24">
    <cfRule type="containsText" dxfId="554" priority="45" operator="containsText" text="Atende Parcialmente">
      <formula>NOT(ISERROR(SEARCH("Atende Parcialmente",D23)))</formula>
    </cfRule>
    <cfRule type="containsText" dxfId="553" priority="46" operator="containsText" text="Não Se Aplica">
      <formula>NOT(ISERROR(SEARCH("Não Se Aplica",D23)))</formula>
    </cfRule>
    <cfRule type="containsText" dxfId="552" priority="47" operator="containsText" text="Não Atende">
      <formula>NOT(ISERROR(SEARCH("Não Atende",D23)))</formula>
    </cfRule>
    <cfRule type="containsText" dxfId="551" priority="48" operator="containsText" text="Atende">
      <formula>NOT(ISERROR(SEARCH("Atende",D23)))</formula>
    </cfRule>
  </conditionalFormatting>
  <conditionalFormatting sqref="D26:D30">
    <cfRule type="containsText" dxfId="550" priority="41" operator="containsText" text="Atende Parcialmente">
      <formula>NOT(ISERROR(SEARCH("Atende Parcialmente",D26)))</formula>
    </cfRule>
    <cfRule type="containsText" dxfId="549" priority="42" operator="containsText" text="Não Se Aplica">
      <formula>NOT(ISERROR(SEARCH("Não Se Aplica",D26)))</formula>
    </cfRule>
    <cfRule type="containsText" dxfId="548" priority="43" operator="containsText" text="Não Atende">
      <formula>NOT(ISERROR(SEARCH("Não Atende",D26)))</formula>
    </cfRule>
    <cfRule type="containsText" dxfId="547" priority="44" operator="containsText" text="Atende">
      <formula>NOT(ISERROR(SEARCH("Atende",D26)))</formula>
    </cfRule>
  </conditionalFormatting>
  <conditionalFormatting sqref="D32:D36">
    <cfRule type="containsText" dxfId="546" priority="37" operator="containsText" text="Atende Parcialmente">
      <formula>NOT(ISERROR(SEARCH("Atende Parcialmente",D32)))</formula>
    </cfRule>
    <cfRule type="containsText" dxfId="545" priority="38" operator="containsText" text="Não Se Aplica">
      <formula>NOT(ISERROR(SEARCH("Não Se Aplica",D32)))</formula>
    </cfRule>
    <cfRule type="containsText" dxfId="544" priority="39" operator="containsText" text="Não Atende">
      <formula>NOT(ISERROR(SEARCH("Não Atende",D32)))</formula>
    </cfRule>
    <cfRule type="containsText" dxfId="543" priority="40" operator="containsText" text="Atende">
      <formula>NOT(ISERROR(SEARCH("Atende",D32)))</formula>
    </cfRule>
  </conditionalFormatting>
  <conditionalFormatting sqref="D38:D43">
    <cfRule type="containsText" dxfId="542" priority="33" operator="containsText" text="Atende Parcialmente">
      <formula>NOT(ISERROR(SEARCH("Atende Parcialmente",D38)))</formula>
    </cfRule>
    <cfRule type="containsText" dxfId="541" priority="34" operator="containsText" text="Não Se Aplica">
      <formula>NOT(ISERROR(SEARCH("Não Se Aplica",D38)))</formula>
    </cfRule>
    <cfRule type="containsText" dxfId="540" priority="35" operator="containsText" text="Não Atende">
      <formula>NOT(ISERROR(SEARCH("Não Atende",D38)))</formula>
    </cfRule>
    <cfRule type="containsText" dxfId="539" priority="36" operator="containsText" text="Atende">
      <formula>NOT(ISERROR(SEARCH("Atende",D38)))</formula>
    </cfRule>
  </conditionalFormatting>
  <conditionalFormatting sqref="D46:D50">
    <cfRule type="containsText" dxfId="538" priority="29" operator="containsText" text="Atende Parcialmente">
      <formula>NOT(ISERROR(SEARCH("Atende Parcialmente",D46)))</formula>
    </cfRule>
    <cfRule type="containsText" dxfId="537" priority="30" operator="containsText" text="Não Se Aplica">
      <formula>NOT(ISERROR(SEARCH("Não Se Aplica",D46)))</formula>
    </cfRule>
    <cfRule type="containsText" dxfId="536" priority="31" operator="containsText" text="Não Atende">
      <formula>NOT(ISERROR(SEARCH("Não Atende",D46)))</formula>
    </cfRule>
    <cfRule type="containsText" dxfId="535" priority="32" operator="containsText" text="Atende">
      <formula>NOT(ISERROR(SEARCH("Atende",D46)))</formula>
    </cfRule>
  </conditionalFormatting>
  <conditionalFormatting sqref="D52:D58">
    <cfRule type="containsText" dxfId="534" priority="25" operator="containsText" text="Atende Parcialmente">
      <formula>NOT(ISERROR(SEARCH("Atende Parcialmente",D52)))</formula>
    </cfRule>
    <cfRule type="containsText" dxfId="533" priority="26" operator="containsText" text="Não Se Aplica">
      <formula>NOT(ISERROR(SEARCH("Não Se Aplica",D52)))</formula>
    </cfRule>
    <cfRule type="containsText" dxfId="532" priority="27" operator="containsText" text="Não Atende">
      <formula>NOT(ISERROR(SEARCH("Não Atende",D52)))</formula>
    </cfRule>
    <cfRule type="containsText" dxfId="531" priority="28" operator="containsText" text="Atende">
      <formula>NOT(ISERROR(SEARCH("Atende",D52)))</formula>
    </cfRule>
  </conditionalFormatting>
  <conditionalFormatting sqref="D60:D66">
    <cfRule type="containsText" dxfId="530" priority="21" operator="containsText" text="Atende Parcialmente">
      <formula>NOT(ISERROR(SEARCH("Atende Parcialmente",D60)))</formula>
    </cfRule>
    <cfRule type="containsText" dxfId="529" priority="22" operator="containsText" text="Não Se Aplica">
      <formula>NOT(ISERROR(SEARCH("Não Se Aplica",D60)))</formula>
    </cfRule>
    <cfRule type="containsText" dxfId="528" priority="23" operator="containsText" text="Não Atende">
      <formula>NOT(ISERROR(SEARCH("Não Atende",D60)))</formula>
    </cfRule>
    <cfRule type="containsText" dxfId="527" priority="24" operator="containsText" text="Atende">
      <formula>NOT(ISERROR(SEARCH("Atende",D60)))</formula>
    </cfRule>
  </conditionalFormatting>
  <conditionalFormatting sqref="D68:D73">
    <cfRule type="containsText" dxfId="526" priority="17" operator="containsText" text="Atende Parcialmente">
      <formula>NOT(ISERROR(SEARCH("Atende Parcialmente",D68)))</formula>
    </cfRule>
    <cfRule type="containsText" dxfId="525" priority="18" operator="containsText" text="Não Se Aplica">
      <formula>NOT(ISERROR(SEARCH("Não Se Aplica",D68)))</formula>
    </cfRule>
    <cfRule type="containsText" dxfId="524" priority="19" operator="containsText" text="Não Atende">
      <formula>NOT(ISERROR(SEARCH("Não Atende",D68)))</formula>
    </cfRule>
    <cfRule type="containsText" dxfId="523" priority="20" operator="containsText" text="Atende">
      <formula>NOT(ISERROR(SEARCH("Atende",D68)))</formula>
    </cfRule>
  </conditionalFormatting>
  <conditionalFormatting sqref="D75:D78">
    <cfRule type="containsText" dxfId="522" priority="13" operator="containsText" text="Atende Parcialmente">
      <formula>NOT(ISERROR(SEARCH("Atende Parcialmente",D75)))</formula>
    </cfRule>
    <cfRule type="containsText" dxfId="521" priority="14" operator="containsText" text="Não Se Aplica">
      <formula>NOT(ISERROR(SEARCH("Não Se Aplica",D75)))</formula>
    </cfRule>
    <cfRule type="containsText" dxfId="520" priority="15" operator="containsText" text="Não Atende">
      <formula>NOT(ISERROR(SEARCH("Não Atende",D75)))</formula>
    </cfRule>
    <cfRule type="containsText" dxfId="519" priority="16" operator="containsText" text="Atende">
      <formula>NOT(ISERROR(SEARCH("Atende",D75)))</formula>
    </cfRule>
  </conditionalFormatting>
  <conditionalFormatting sqref="D80:D94">
    <cfRule type="containsText" dxfId="518" priority="9" operator="containsText" text="Atende Parcialmente">
      <formula>NOT(ISERROR(SEARCH("Atende Parcialmente",D80)))</formula>
    </cfRule>
    <cfRule type="containsText" dxfId="517" priority="10" operator="containsText" text="Não Se Aplica">
      <formula>NOT(ISERROR(SEARCH("Não Se Aplica",D80)))</formula>
    </cfRule>
    <cfRule type="containsText" dxfId="516" priority="11" operator="containsText" text="Não Atende">
      <formula>NOT(ISERROR(SEARCH("Não Atende",D80)))</formula>
    </cfRule>
    <cfRule type="containsText" dxfId="515" priority="12" operator="containsText" text="Atende">
      <formula>NOT(ISERROR(SEARCH("Atende",D80)))</formula>
    </cfRule>
  </conditionalFormatting>
  <conditionalFormatting sqref="D96:D98">
    <cfRule type="containsText" dxfId="514" priority="5" operator="containsText" text="Atende Parcialmente">
      <formula>NOT(ISERROR(SEARCH("Atende Parcialmente",D96)))</formula>
    </cfRule>
    <cfRule type="containsText" dxfId="513" priority="6" operator="containsText" text="Não Se Aplica">
      <formula>NOT(ISERROR(SEARCH("Não Se Aplica",D96)))</formula>
    </cfRule>
    <cfRule type="containsText" dxfId="512" priority="7" operator="containsText" text="Não Atende">
      <formula>NOT(ISERROR(SEARCH("Não Atende",D96)))</formula>
    </cfRule>
    <cfRule type="containsText" dxfId="511" priority="8" operator="containsText" text="Atende">
      <formula>NOT(ISERROR(SEARCH("Atende",D96)))</formula>
    </cfRule>
  </conditionalFormatting>
  <conditionalFormatting sqref="D100:D116">
    <cfRule type="containsText" dxfId="510" priority="1" operator="containsText" text="Atende Parcialmente">
      <formula>NOT(ISERROR(SEARCH("Atende Parcialmente",D100)))</formula>
    </cfRule>
    <cfRule type="containsText" dxfId="509" priority="2" operator="containsText" text="Não Se Aplica">
      <formula>NOT(ISERROR(SEARCH("Não Se Aplica",D100)))</formula>
    </cfRule>
    <cfRule type="containsText" dxfId="508" priority="3" operator="containsText" text="Não Atende">
      <formula>NOT(ISERROR(SEARCH("Não Atende",D100)))</formula>
    </cfRule>
    <cfRule type="containsText" dxfId="507" priority="4" operator="containsText" text="Atende">
      <formula>NOT(ISERROR(SEARCH("Atende",D100)))</formula>
    </cfRule>
  </conditionalFormatting>
  <conditionalFormatting sqref="D1048573:D1048576">
    <cfRule type="containsText" dxfId="506" priority="84" operator="containsText" text="Não Se Aplica">
      <formula>NOT(ISERROR(SEARCH("Não Se Aplica",D1048573)))</formula>
    </cfRule>
    <cfRule type="containsText" dxfId="505" priority="85" operator="containsText" text="Não Atende">
      <formula>NOT(ISERROR(SEARCH("Não Atende",D1048573)))</formula>
    </cfRule>
    <cfRule type="containsText" dxfId="504" priority="86" operator="containsText" text="Atende">
      <formula>NOT(ISERROR(SEARCH("Atende",D1048573)))</formula>
    </cfRule>
    <cfRule type="containsText" dxfId="503" priority="87" operator="containsText" text="&quot;Atende&quot;">
      <formula>NOT(ISERROR(SEARCH("""Atende""",D1048573)))</formula>
    </cfRule>
  </conditionalFormatting>
  <dataValidations count="2">
    <dataValidation type="list" allowBlank="1" showInputMessage="1" showErrorMessage="1" sqref="D1048573:D1048576" xr:uid="{0873AE20-1B18-4B02-B337-355DD0E5F53E}">
      <formula1>"Atende, Não Atende, Não Se Aplica"</formula1>
    </dataValidation>
    <dataValidation type="list" allowBlank="1" showInputMessage="1" showErrorMessage="1" sqref="D19:D20 D23:D24 D26:D30 D32:D36 D38:D43 D46:D50 D52:D58 D60:D66 D68:D73 D75:D78 D80:D94 D96:D98 D100:D116" xr:uid="{F21E032B-B6E6-4189-AA7E-80A1BBB2E3CE}">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Planilha6"/>
  <dimension ref="A1:M37"/>
  <sheetViews>
    <sheetView showGridLines="0" view="pageBreakPreview" zoomScale="80" zoomScaleNormal="100" zoomScaleSheetLayoutView="80" workbookViewId="0">
      <selection activeCell="I26"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141</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COUNTIF(D$1:$D$200,"Atende")</f>
        <v>7</v>
      </c>
      <c r="J6" s="157">
        <f>I6/$I$10</f>
        <v>0.5</v>
      </c>
    </row>
    <row r="7" spans="1:13" ht="15" customHeight="1" x14ac:dyDescent="0.3">
      <c r="A7" s="36" t="s">
        <v>10</v>
      </c>
      <c r="B7" s="34"/>
      <c r="C7" s="280"/>
      <c r="D7" s="280"/>
      <c r="E7" s="280"/>
      <c r="F7" s="94"/>
      <c r="H7" s="158" t="s">
        <v>1168</v>
      </c>
      <c r="I7" s="156">
        <f>COUNTIF(D$1:$D$200,"Atende Parcialmente")</f>
        <v>0</v>
      </c>
      <c r="J7" s="157">
        <f t="shared" ref="J7:J10" si="0">I7/$I$10</f>
        <v>0</v>
      </c>
    </row>
    <row r="8" spans="1:13" ht="15" customHeight="1" x14ac:dyDescent="0.3">
      <c r="A8" s="36" t="s">
        <v>11</v>
      </c>
      <c r="B8" s="34"/>
      <c r="C8" s="280"/>
      <c r="D8" s="280"/>
      <c r="E8" s="280"/>
      <c r="F8" s="94"/>
      <c r="H8" s="156" t="s">
        <v>1117</v>
      </c>
      <c r="I8" s="156">
        <f>COUNTIF(D$1:$D$200,"Não Atende")</f>
        <v>6</v>
      </c>
      <c r="J8" s="157">
        <f t="shared" si="0"/>
        <v>0.42857142857142855</v>
      </c>
    </row>
    <row r="9" spans="1:13" ht="15" customHeight="1" x14ac:dyDescent="0.3">
      <c r="A9" s="36" t="s">
        <v>12</v>
      </c>
      <c r="B9" s="34"/>
      <c r="C9" s="93"/>
      <c r="D9" s="8" t="s">
        <v>13</v>
      </c>
      <c r="E9" s="93"/>
      <c r="F9" s="94"/>
      <c r="H9" s="156" t="s">
        <v>1116</v>
      </c>
      <c r="I9" s="156">
        <f>COUNTIF(D$1:$D$200,"Não Se Aplica")</f>
        <v>1</v>
      </c>
      <c r="J9" s="157">
        <f t="shared" si="0"/>
        <v>7.1428571428571425E-2</v>
      </c>
    </row>
    <row r="10" spans="1:13" ht="15" customHeight="1" x14ac:dyDescent="0.3">
      <c r="A10" s="36" t="s">
        <v>14</v>
      </c>
      <c r="B10" s="34"/>
      <c r="C10" s="95"/>
      <c r="D10" s="8"/>
      <c r="E10" s="95"/>
      <c r="F10" s="94"/>
      <c r="I10" s="156">
        <f>SUM(I6:I9)</f>
        <v>14</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1118</v>
      </c>
      <c r="E19" s="15"/>
      <c r="F19" s="39"/>
    </row>
    <row r="20" spans="1:6" ht="15" customHeight="1" x14ac:dyDescent="0.3">
      <c r="A20" s="41">
        <v>2</v>
      </c>
      <c r="B20" s="262" t="s">
        <v>19</v>
      </c>
      <c r="C20" s="263"/>
      <c r="D20" s="18" t="s">
        <v>1118</v>
      </c>
      <c r="E20" s="15"/>
      <c r="F20" s="39"/>
    </row>
    <row r="21" spans="1:6" x14ac:dyDescent="0.3">
      <c r="A21" s="234" t="s">
        <v>1</v>
      </c>
      <c r="B21" s="234" t="s">
        <v>2</v>
      </c>
      <c r="C21" s="296" t="s">
        <v>3</v>
      </c>
      <c r="D21" s="297"/>
      <c r="E21" s="233" t="s">
        <v>16</v>
      </c>
      <c r="F21" s="232" t="s">
        <v>1133</v>
      </c>
    </row>
    <row r="22" spans="1:6" ht="45" x14ac:dyDescent="0.3">
      <c r="A22" s="16">
        <v>3</v>
      </c>
      <c r="B22" s="16" t="s">
        <v>154</v>
      </c>
      <c r="C22" s="66" t="s">
        <v>153</v>
      </c>
      <c r="D22" s="18" t="s">
        <v>1118</v>
      </c>
      <c r="E22" s="19"/>
      <c r="F22" s="39"/>
    </row>
    <row r="23" spans="1:6" x14ac:dyDescent="0.3">
      <c r="A23" s="16">
        <f>A22+1</f>
        <v>4</v>
      </c>
      <c r="B23" s="16" t="s">
        <v>24</v>
      </c>
      <c r="C23" s="67" t="s">
        <v>143</v>
      </c>
      <c r="D23" s="18" t="s">
        <v>1118</v>
      </c>
      <c r="E23" s="19"/>
      <c r="F23" s="39"/>
    </row>
    <row r="24" spans="1:6" x14ac:dyDescent="0.3">
      <c r="A24" s="16">
        <f t="shared" ref="A24:A33" si="1">A23+1</f>
        <v>5</v>
      </c>
      <c r="B24" s="16" t="s">
        <v>24</v>
      </c>
      <c r="C24" s="68" t="s">
        <v>144</v>
      </c>
      <c r="D24" s="18" t="s">
        <v>1118</v>
      </c>
      <c r="E24" s="69"/>
      <c r="F24" s="39"/>
    </row>
    <row r="25" spans="1:6" x14ac:dyDescent="0.3">
      <c r="A25" s="16">
        <f t="shared" si="1"/>
        <v>6</v>
      </c>
      <c r="B25" s="16" t="s">
        <v>24</v>
      </c>
      <c r="C25" s="67" t="s">
        <v>145</v>
      </c>
      <c r="D25" s="18" t="s">
        <v>1118</v>
      </c>
      <c r="E25" s="69"/>
      <c r="F25" s="39"/>
    </row>
    <row r="26" spans="1:6" ht="30" x14ac:dyDescent="0.3">
      <c r="A26" s="16">
        <f t="shared" si="1"/>
        <v>7</v>
      </c>
      <c r="B26" s="16" t="s">
        <v>24</v>
      </c>
      <c r="C26" s="67" t="s">
        <v>146</v>
      </c>
      <c r="D26" s="18" t="s">
        <v>1118</v>
      </c>
      <c r="E26" s="69"/>
      <c r="F26" s="39"/>
    </row>
    <row r="27" spans="1:6" x14ac:dyDescent="0.3">
      <c r="A27" s="16">
        <f t="shared" si="1"/>
        <v>8</v>
      </c>
      <c r="B27" s="16" t="s">
        <v>26</v>
      </c>
      <c r="C27" s="67" t="s">
        <v>199</v>
      </c>
      <c r="D27" s="18" t="s">
        <v>1117</v>
      </c>
      <c r="E27" s="69"/>
      <c r="F27" s="39"/>
    </row>
    <row r="28" spans="1:6" x14ac:dyDescent="0.3">
      <c r="A28" s="16">
        <f t="shared" si="1"/>
        <v>9</v>
      </c>
      <c r="B28" s="20" t="s">
        <v>154</v>
      </c>
      <c r="C28" s="67" t="s">
        <v>147</v>
      </c>
      <c r="D28" s="18" t="s">
        <v>1117</v>
      </c>
      <c r="E28" s="69"/>
      <c r="F28" s="39"/>
    </row>
    <row r="29" spans="1:6" x14ac:dyDescent="0.3">
      <c r="A29" s="16">
        <f t="shared" si="1"/>
        <v>10</v>
      </c>
      <c r="B29" s="16" t="s">
        <v>24</v>
      </c>
      <c r="C29" s="70" t="s">
        <v>148</v>
      </c>
      <c r="D29" s="18" t="s">
        <v>1117</v>
      </c>
      <c r="E29" s="69"/>
      <c r="F29" s="39"/>
    </row>
    <row r="30" spans="1:6" x14ac:dyDescent="0.3">
      <c r="A30" s="16">
        <f t="shared" si="1"/>
        <v>11</v>
      </c>
      <c r="B30" s="16"/>
      <c r="C30" s="70" t="s">
        <v>152</v>
      </c>
      <c r="D30" s="18" t="s">
        <v>1117</v>
      </c>
      <c r="E30" s="69"/>
      <c r="F30" s="39"/>
    </row>
    <row r="31" spans="1:6" ht="30" x14ac:dyDescent="0.3">
      <c r="A31" s="16">
        <f t="shared" si="1"/>
        <v>12</v>
      </c>
      <c r="B31" s="16" t="s">
        <v>142</v>
      </c>
      <c r="C31" s="68" t="s">
        <v>149</v>
      </c>
      <c r="D31" s="18" t="s">
        <v>1117</v>
      </c>
      <c r="E31" s="69"/>
      <c r="F31" s="39"/>
    </row>
    <row r="32" spans="1:6" ht="60" x14ac:dyDescent="0.3">
      <c r="A32" s="16">
        <f t="shared" si="1"/>
        <v>13</v>
      </c>
      <c r="B32" s="16" t="s">
        <v>25</v>
      </c>
      <c r="C32" s="70" t="s">
        <v>151</v>
      </c>
      <c r="D32" s="18" t="s">
        <v>1116</v>
      </c>
      <c r="E32" s="69"/>
      <c r="F32" s="39"/>
    </row>
    <row r="33" spans="1:6" ht="30" x14ac:dyDescent="0.3">
      <c r="A33" s="16">
        <f t="shared" si="1"/>
        <v>14</v>
      </c>
      <c r="B33" s="16" t="s">
        <v>26</v>
      </c>
      <c r="C33" s="70" t="s">
        <v>150</v>
      </c>
      <c r="D33" s="18" t="s">
        <v>1117</v>
      </c>
      <c r="E33" s="69"/>
      <c r="F33" s="39"/>
    </row>
    <row r="34" spans="1:6" x14ac:dyDescent="0.3">
      <c r="A34" s="21"/>
      <c r="B34" s="22"/>
      <c r="C34" s="22"/>
      <c r="D34" s="22"/>
      <c r="E34" s="22"/>
      <c r="F34" s="23"/>
    </row>
    <row r="35" spans="1:6" x14ac:dyDescent="0.3">
      <c r="A35" s="9"/>
      <c r="F35" s="24"/>
    </row>
    <row r="36" spans="1:6" x14ac:dyDescent="0.3">
      <c r="A36" s="9"/>
      <c r="E36" s="25" t="s">
        <v>95</v>
      </c>
      <c r="F36" s="24"/>
    </row>
    <row r="37" spans="1:6" x14ac:dyDescent="0.3">
      <c r="A37" s="26"/>
      <c r="B37" s="27"/>
      <c r="C37" s="27"/>
      <c r="D37" s="13"/>
      <c r="E37" s="13"/>
      <c r="F37" s="28"/>
    </row>
  </sheetData>
  <mergeCells count="17">
    <mergeCell ref="C21:D21"/>
    <mergeCell ref="A18:D18"/>
    <mergeCell ref="B19:C19"/>
    <mergeCell ref="B20:C20"/>
    <mergeCell ref="A13:F13"/>
    <mergeCell ref="A17:D17"/>
    <mergeCell ref="A6:F6"/>
    <mergeCell ref="C7:E7"/>
    <mergeCell ref="C8:E8"/>
    <mergeCell ref="B14:D14"/>
    <mergeCell ref="C15:E15"/>
    <mergeCell ref="H3:J3"/>
    <mergeCell ref="A1:B4"/>
    <mergeCell ref="C1:E1"/>
    <mergeCell ref="C2:E2"/>
    <mergeCell ref="C3:E3"/>
    <mergeCell ref="C4:E4"/>
  </mergeCells>
  <conditionalFormatting sqref="D19:D20">
    <cfRule type="containsText" dxfId="502" priority="5" operator="containsText" text="Atende Parcialmente">
      <formula>NOT(ISERROR(SEARCH("Atende Parcialmente",D19)))</formula>
    </cfRule>
    <cfRule type="containsText" dxfId="501" priority="6" operator="containsText" text="Não Se Aplica">
      <formula>NOT(ISERROR(SEARCH("Não Se Aplica",D19)))</formula>
    </cfRule>
    <cfRule type="containsText" dxfId="500" priority="7" operator="containsText" text="Não Atende">
      <formula>NOT(ISERROR(SEARCH("Não Atende",D19)))</formula>
    </cfRule>
    <cfRule type="containsText" dxfId="499" priority="8" operator="containsText" text="Atende">
      <formula>NOT(ISERROR(SEARCH("Atende",D19)))</formula>
    </cfRule>
  </conditionalFormatting>
  <conditionalFormatting sqref="D22:D33">
    <cfRule type="containsText" dxfId="498" priority="1" operator="containsText" text="Atende Parcialmente">
      <formula>NOT(ISERROR(SEARCH("Atende Parcialmente",D22)))</formula>
    </cfRule>
    <cfRule type="containsText" dxfId="497" priority="2" operator="containsText" text="Não Se Aplica">
      <formula>NOT(ISERROR(SEARCH("Não Se Aplica",D22)))</formula>
    </cfRule>
    <cfRule type="containsText" dxfId="496" priority="3" operator="containsText" text="Não Atende">
      <formula>NOT(ISERROR(SEARCH("Não Atende",D22)))</formula>
    </cfRule>
    <cfRule type="containsText" dxfId="495" priority="4" operator="containsText" text="Atende">
      <formula>NOT(ISERROR(SEARCH("Atende",D22)))</formula>
    </cfRule>
  </conditionalFormatting>
  <dataValidations count="1">
    <dataValidation type="list" allowBlank="1" showInputMessage="1" showErrorMessage="1" sqref="D19:D20 D22:D33" xr:uid="{F875C2E9-1681-42E3-BE8E-9A5B6E06BA00}">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E6F7B9-10C1-418E-9A84-FE8D0CB91DC4}">
  <sheetPr codeName="Planilha7"/>
  <dimension ref="A1:L149"/>
  <sheetViews>
    <sheetView showGridLines="0" view="pageBreakPreview" zoomScale="80" zoomScaleNormal="100" zoomScaleSheetLayoutView="80" workbookViewId="0">
      <selection activeCell="G22" sqref="A1:XFD1048576"/>
    </sheetView>
  </sheetViews>
  <sheetFormatPr defaultRowHeight="15" x14ac:dyDescent="0.3"/>
  <cols>
    <col min="1" max="1" width="16.5703125" style="35" customWidth="1"/>
    <col min="2" max="2" width="20.1406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994</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COUNTIF(D$1:$D$200,"Atende")</f>
        <v>17</v>
      </c>
      <c r="J6" s="157">
        <f>I6/$I$10</f>
        <v>0.15740740740740741</v>
      </c>
    </row>
    <row r="7" spans="1:12" ht="15" customHeight="1" x14ac:dyDescent="0.3">
      <c r="A7" s="36" t="s">
        <v>10</v>
      </c>
      <c r="B7" s="34"/>
      <c r="C7" s="280"/>
      <c r="D7" s="280"/>
      <c r="E7" s="280"/>
      <c r="F7" s="94"/>
      <c r="H7" s="158" t="s">
        <v>1168</v>
      </c>
      <c r="I7" s="156">
        <f>COUNTIF(D$1:$D$200,"Atende Parcialmente")</f>
        <v>86</v>
      </c>
      <c r="J7" s="157">
        <f t="shared" ref="J7:J10" si="0">I7/$I$10</f>
        <v>0.79629629629629628</v>
      </c>
    </row>
    <row r="8" spans="1:12" ht="15" customHeight="1" x14ac:dyDescent="0.3">
      <c r="A8" s="36" t="s">
        <v>11</v>
      </c>
      <c r="B8" s="34"/>
      <c r="C8" s="280"/>
      <c r="D8" s="280"/>
      <c r="E8" s="280"/>
      <c r="F8" s="94"/>
      <c r="H8" s="156" t="s">
        <v>1117</v>
      </c>
      <c r="I8" s="156">
        <f>COUNTIF(D$1:$D$200,"Não Atende")</f>
        <v>4</v>
      </c>
      <c r="J8" s="157">
        <f t="shared" si="0"/>
        <v>3.7037037037037035E-2</v>
      </c>
    </row>
    <row r="9" spans="1:12" ht="15" customHeight="1" x14ac:dyDescent="0.3">
      <c r="A9" s="36" t="s">
        <v>12</v>
      </c>
      <c r="B9" s="34"/>
      <c r="C9" s="93"/>
      <c r="D9" s="8" t="s">
        <v>13</v>
      </c>
      <c r="E9" s="93"/>
      <c r="F9" s="94"/>
      <c r="H9" s="156" t="s">
        <v>1116</v>
      </c>
      <c r="I9" s="156">
        <f>COUNTIF(D$1:$D$200,"Não Se Aplica")</f>
        <v>1</v>
      </c>
      <c r="J9" s="157">
        <f t="shared" si="0"/>
        <v>9.2592592592592587E-3</v>
      </c>
    </row>
    <row r="10" spans="1:12" ht="15" customHeight="1" x14ac:dyDescent="0.3">
      <c r="A10" s="36" t="s">
        <v>14</v>
      </c>
      <c r="B10" s="34"/>
      <c r="C10" s="95"/>
      <c r="D10" s="8"/>
      <c r="E10" s="95"/>
      <c r="F10" s="94"/>
      <c r="I10" s="156">
        <f>SUM(I6:I9)</f>
        <v>108</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7" t="s">
        <v>1</v>
      </c>
      <c r="B21" s="237" t="s">
        <v>2</v>
      </c>
      <c r="C21" s="299" t="s">
        <v>3</v>
      </c>
      <c r="D21" s="300"/>
      <c r="E21" s="238" t="s">
        <v>16</v>
      </c>
      <c r="F21" s="239" t="s">
        <v>1133</v>
      </c>
    </row>
    <row r="22" spans="1:6" ht="30" x14ac:dyDescent="0.3">
      <c r="A22" s="73"/>
      <c r="B22" s="149" t="s">
        <v>995</v>
      </c>
      <c r="C22" s="286" t="s">
        <v>996</v>
      </c>
      <c r="D22" s="286"/>
      <c r="E22" s="286"/>
      <c r="F22" s="76"/>
    </row>
    <row r="23" spans="1:6" ht="30" x14ac:dyDescent="0.3">
      <c r="A23" s="16">
        <v>3</v>
      </c>
      <c r="B23" s="16"/>
      <c r="C23" s="52" t="s">
        <v>997</v>
      </c>
      <c r="D23" s="18" t="s">
        <v>1118</v>
      </c>
      <c r="E23" s="69"/>
      <c r="F23" s="39"/>
    </row>
    <row r="24" spans="1:6" ht="30" x14ac:dyDescent="0.3">
      <c r="A24" s="16">
        <f>A23+1</f>
        <v>4</v>
      </c>
      <c r="B24" s="16"/>
      <c r="C24" s="52" t="s">
        <v>998</v>
      </c>
      <c r="D24" s="18" t="s">
        <v>1118</v>
      </c>
      <c r="E24" s="69"/>
      <c r="F24" s="39"/>
    </row>
    <row r="25" spans="1:6" x14ac:dyDescent="0.3">
      <c r="A25" s="16">
        <f t="shared" ref="A25:A83" si="1">A24+1</f>
        <v>5</v>
      </c>
      <c r="B25" s="16"/>
      <c r="C25" s="52" t="s">
        <v>999</v>
      </c>
      <c r="D25" s="18" t="s">
        <v>1118</v>
      </c>
      <c r="E25" s="69"/>
      <c r="F25" s="39"/>
    </row>
    <row r="26" spans="1:6" ht="30" x14ac:dyDescent="0.3">
      <c r="A26" s="16">
        <f t="shared" si="1"/>
        <v>6</v>
      </c>
      <c r="B26" s="16"/>
      <c r="C26" s="52" t="s">
        <v>1000</v>
      </c>
      <c r="D26" s="18" t="s">
        <v>1117</v>
      </c>
      <c r="E26" s="69"/>
      <c r="F26" s="39"/>
    </row>
    <row r="27" spans="1:6" ht="30" customHeight="1" x14ac:dyDescent="0.3">
      <c r="A27" s="16">
        <f t="shared" si="1"/>
        <v>7</v>
      </c>
      <c r="B27" s="16"/>
      <c r="C27" s="52" t="s">
        <v>1001</v>
      </c>
      <c r="D27" s="18" t="s">
        <v>1117</v>
      </c>
      <c r="E27" s="69"/>
      <c r="F27" s="39"/>
    </row>
    <row r="28" spans="1:6" ht="30" x14ac:dyDescent="0.3">
      <c r="A28" s="16">
        <f t="shared" si="1"/>
        <v>8</v>
      </c>
      <c r="B28" s="16"/>
      <c r="C28" s="52" t="s">
        <v>1002</v>
      </c>
      <c r="D28" s="18" t="s">
        <v>1117</v>
      </c>
      <c r="E28" s="69"/>
      <c r="F28" s="39"/>
    </row>
    <row r="29" spans="1:6" ht="30" x14ac:dyDescent="0.3">
      <c r="A29" s="16">
        <f t="shared" si="1"/>
        <v>9</v>
      </c>
      <c r="B29" s="16"/>
      <c r="C29" s="52" t="s">
        <v>1003</v>
      </c>
      <c r="D29" s="18" t="s">
        <v>1118</v>
      </c>
      <c r="E29" s="69"/>
      <c r="F29" s="39"/>
    </row>
    <row r="30" spans="1:6" x14ac:dyDescent="0.3">
      <c r="A30" s="16">
        <f t="shared" si="1"/>
        <v>10</v>
      </c>
      <c r="B30" s="16"/>
      <c r="C30" s="52" t="s">
        <v>1004</v>
      </c>
      <c r="D30" s="18" t="s">
        <v>1168</v>
      </c>
      <c r="E30" s="69"/>
      <c r="F30" s="39"/>
    </row>
    <row r="31" spans="1:6" x14ac:dyDescent="0.3">
      <c r="A31" s="16">
        <f t="shared" si="1"/>
        <v>11</v>
      </c>
      <c r="B31" s="16"/>
      <c r="C31" s="52" t="s">
        <v>1005</v>
      </c>
      <c r="D31" s="18" t="s">
        <v>1168</v>
      </c>
      <c r="E31" s="69"/>
      <c r="F31" s="39"/>
    </row>
    <row r="32" spans="1:6" x14ac:dyDescent="0.3">
      <c r="A32" s="73"/>
      <c r="B32" s="44"/>
      <c r="C32" s="286" t="s">
        <v>1006</v>
      </c>
      <c r="D32" s="286"/>
      <c r="E32" s="101"/>
      <c r="F32" s="76"/>
    </row>
    <row r="33" spans="1:6" x14ac:dyDescent="0.3">
      <c r="A33" s="16">
        <v>12</v>
      </c>
      <c r="B33" s="16"/>
      <c r="C33" s="49" t="s">
        <v>1007</v>
      </c>
      <c r="D33" s="18" t="s">
        <v>1118</v>
      </c>
      <c r="E33" s="69"/>
      <c r="F33" s="39"/>
    </row>
    <row r="34" spans="1:6" x14ac:dyDescent="0.3">
      <c r="A34" s="16">
        <f t="shared" si="1"/>
        <v>13</v>
      </c>
      <c r="B34" s="16"/>
      <c r="C34" s="49" t="s">
        <v>1008</v>
      </c>
      <c r="D34" s="18" t="s">
        <v>1168</v>
      </c>
      <c r="E34" s="69"/>
      <c r="F34" s="39"/>
    </row>
    <row r="35" spans="1:6" x14ac:dyDescent="0.3">
      <c r="A35" s="16">
        <f t="shared" si="1"/>
        <v>14</v>
      </c>
      <c r="B35" s="16"/>
      <c r="C35" s="49" t="s">
        <v>1009</v>
      </c>
      <c r="D35" s="18" t="s">
        <v>1118</v>
      </c>
      <c r="E35" s="69"/>
      <c r="F35" s="39"/>
    </row>
    <row r="36" spans="1:6" x14ac:dyDescent="0.3">
      <c r="A36" s="16">
        <f t="shared" si="1"/>
        <v>15</v>
      </c>
      <c r="B36" s="16"/>
      <c r="C36" s="49" t="s">
        <v>1010</v>
      </c>
      <c r="D36" s="18" t="s">
        <v>1168</v>
      </c>
      <c r="E36" s="69"/>
      <c r="F36" s="39"/>
    </row>
    <row r="37" spans="1:6" ht="16.5" customHeight="1" x14ac:dyDescent="0.3">
      <c r="A37" s="16">
        <f t="shared" si="1"/>
        <v>16</v>
      </c>
      <c r="B37" s="16"/>
      <c r="C37" s="49" t="s">
        <v>1011</v>
      </c>
      <c r="D37" s="18" t="s">
        <v>1118</v>
      </c>
      <c r="E37" s="69"/>
      <c r="F37" s="39"/>
    </row>
    <row r="38" spans="1:6" x14ac:dyDescent="0.3">
      <c r="A38" s="16">
        <f t="shared" si="1"/>
        <v>17</v>
      </c>
      <c r="B38" s="16"/>
      <c r="C38" s="49" t="s">
        <v>1012</v>
      </c>
      <c r="D38" s="18" t="s">
        <v>1168</v>
      </c>
      <c r="E38" s="69"/>
      <c r="F38" s="39"/>
    </row>
    <row r="39" spans="1:6" x14ac:dyDescent="0.3">
      <c r="A39" s="73"/>
      <c r="B39" s="44" t="s">
        <v>1013</v>
      </c>
      <c r="C39" s="286" t="s">
        <v>1014</v>
      </c>
      <c r="D39" s="286"/>
      <c r="E39" s="286"/>
      <c r="F39" s="150"/>
    </row>
    <row r="40" spans="1:6" ht="30" x14ac:dyDescent="0.3">
      <c r="A40" s="16">
        <v>18</v>
      </c>
      <c r="B40" s="16"/>
      <c r="C40" s="52" t="s">
        <v>1015</v>
      </c>
      <c r="D40" s="18" t="s">
        <v>1118</v>
      </c>
      <c r="E40" s="69"/>
      <c r="F40" s="39"/>
    </row>
    <row r="41" spans="1:6" ht="30" x14ac:dyDescent="0.3">
      <c r="A41" s="16">
        <f t="shared" si="1"/>
        <v>19</v>
      </c>
      <c r="B41" s="16"/>
      <c r="C41" s="52" t="s">
        <v>1016</v>
      </c>
      <c r="D41" s="18" t="s">
        <v>1118</v>
      </c>
      <c r="E41" s="69"/>
      <c r="F41" s="39"/>
    </row>
    <row r="42" spans="1:6" x14ac:dyDescent="0.3">
      <c r="A42" s="73"/>
      <c r="B42" s="44"/>
      <c r="C42" s="142" t="s">
        <v>1017</v>
      </c>
      <c r="D42" s="30"/>
      <c r="E42" s="80"/>
      <c r="F42" s="76"/>
    </row>
    <row r="43" spans="1:6" ht="30" x14ac:dyDescent="0.3">
      <c r="A43" s="16">
        <v>20</v>
      </c>
      <c r="B43" s="16"/>
      <c r="C43" s="71" t="s">
        <v>1018</v>
      </c>
      <c r="D43" s="18" t="s">
        <v>1168</v>
      </c>
      <c r="E43" s="69"/>
      <c r="F43" s="39"/>
    </row>
    <row r="44" spans="1:6" ht="45" x14ac:dyDescent="0.3">
      <c r="A44" s="16">
        <f t="shared" si="1"/>
        <v>21</v>
      </c>
      <c r="B44" s="16"/>
      <c r="C44" s="71" t="s">
        <v>1019</v>
      </c>
      <c r="D44" s="18" t="s">
        <v>1118</v>
      </c>
      <c r="E44" s="69"/>
      <c r="F44" s="39"/>
    </row>
    <row r="45" spans="1:6" ht="30" x14ac:dyDescent="0.3">
      <c r="A45" s="16">
        <f t="shared" si="1"/>
        <v>22</v>
      </c>
      <c r="B45" s="16"/>
      <c r="C45" s="52" t="s">
        <v>1020</v>
      </c>
      <c r="D45" s="18" t="s">
        <v>1118</v>
      </c>
      <c r="E45" s="69"/>
      <c r="F45" s="39"/>
    </row>
    <row r="46" spans="1:6" x14ac:dyDescent="0.3">
      <c r="A46" s="73"/>
      <c r="B46" s="44"/>
      <c r="C46" s="286" t="s">
        <v>1006</v>
      </c>
      <c r="D46" s="286"/>
      <c r="E46" s="101"/>
      <c r="F46" s="76"/>
    </row>
    <row r="47" spans="1:6" x14ac:dyDescent="0.3">
      <c r="A47" s="16">
        <v>23</v>
      </c>
      <c r="B47" s="16"/>
      <c r="C47" s="71" t="s">
        <v>1021</v>
      </c>
      <c r="D47" s="18" t="s">
        <v>1168</v>
      </c>
      <c r="E47" s="69"/>
      <c r="F47" s="39"/>
    </row>
    <row r="48" spans="1:6" x14ac:dyDescent="0.3">
      <c r="A48" s="16">
        <f t="shared" si="1"/>
        <v>24</v>
      </c>
      <c r="B48" s="16"/>
      <c r="C48" s="71" t="s">
        <v>1009</v>
      </c>
      <c r="D48" s="18" t="s">
        <v>1168</v>
      </c>
      <c r="E48" s="69"/>
      <c r="F48" s="39"/>
    </row>
    <row r="49" spans="1:6" x14ac:dyDescent="0.3">
      <c r="A49" s="16">
        <f t="shared" si="1"/>
        <v>25</v>
      </c>
      <c r="B49" s="16"/>
      <c r="C49" s="71" t="s">
        <v>1022</v>
      </c>
      <c r="D49" s="18" t="s">
        <v>1118</v>
      </c>
      <c r="E49" s="69"/>
      <c r="F49" s="39"/>
    </row>
    <row r="50" spans="1:6" x14ac:dyDescent="0.3">
      <c r="A50" s="16">
        <f t="shared" si="1"/>
        <v>26</v>
      </c>
      <c r="B50" s="16"/>
      <c r="C50" s="71" t="s">
        <v>1023</v>
      </c>
      <c r="D50" s="18" t="s">
        <v>1118</v>
      </c>
      <c r="E50" s="69"/>
      <c r="F50" s="39"/>
    </row>
    <row r="51" spans="1:6" x14ac:dyDescent="0.3">
      <c r="A51" s="16">
        <f t="shared" si="1"/>
        <v>27</v>
      </c>
      <c r="B51" s="16"/>
      <c r="C51" s="71" t="s">
        <v>1024</v>
      </c>
      <c r="D51" s="18" t="s">
        <v>1168</v>
      </c>
      <c r="E51" s="69"/>
      <c r="F51" s="39"/>
    </row>
    <row r="52" spans="1:6" ht="15" customHeight="1" x14ac:dyDescent="0.3">
      <c r="A52" s="73"/>
      <c r="B52" s="44" t="s">
        <v>1025</v>
      </c>
      <c r="C52" s="298" t="s">
        <v>1026</v>
      </c>
      <c r="D52" s="298"/>
      <c r="E52" s="142"/>
      <c r="F52" s="150"/>
    </row>
    <row r="53" spans="1:6" x14ac:dyDescent="0.3">
      <c r="A53" s="73"/>
      <c r="B53" s="44" t="s">
        <v>1027</v>
      </c>
      <c r="C53" s="298" t="s">
        <v>1028</v>
      </c>
      <c r="D53" s="298"/>
      <c r="E53" s="142"/>
      <c r="F53" s="150"/>
    </row>
    <row r="54" spans="1:6" ht="45.75" customHeight="1" x14ac:dyDescent="0.3">
      <c r="A54" s="16">
        <v>28</v>
      </c>
      <c r="B54" s="16"/>
      <c r="C54" s="52" t="s">
        <v>1029</v>
      </c>
      <c r="D54" s="18" t="s">
        <v>1118</v>
      </c>
      <c r="E54" s="69"/>
      <c r="F54" s="39"/>
    </row>
    <row r="55" spans="1:6" ht="32.25" customHeight="1" x14ac:dyDescent="0.3">
      <c r="A55" s="16">
        <f t="shared" si="1"/>
        <v>29</v>
      </c>
      <c r="B55" s="16"/>
      <c r="C55" s="52" t="s">
        <v>1030</v>
      </c>
      <c r="D55" s="18" t="s">
        <v>1168</v>
      </c>
      <c r="E55" s="69"/>
      <c r="F55" s="39"/>
    </row>
    <row r="56" spans="1:6" ht="32.25" customHeight="1" x14ac:dyDescent="0.3">
      <c r="A56" s="16">
        <f t="shared" si="1"/>
        <v>30</v>
      </c>
      <c r="B56" s="16"/>
      <c r="C56" s="52" t="s">
        <v>1031</v>
      </c>
      <c r="D56" s="18" t="s">
        <v>1168</v>
      </c>
      <c r="E56" s="69"/>
      <c r="F56" s="39"/>
    </row>
    <row r="57" spans="1:6" ht="32.25" customHeight="1" x14ac:dyDescent="0.3">
      <c r="A57" s="16">
        <f t="shared" si="1"/>
        <v>31</v>
      </c>
      <c r="B57" s="16"/>
      <c r="C57" s="52" t="s">
        <v>1032</v>
      </c>
      <c r="D57" s="18" t="s">
        <v>1118</v>
      </c>
      <c r="E57" s="69"/>
      <c r="F57" s="39"/>
    </row>
    <row r="58" spans="1:6" x14ac:dyDescent="0.3">
      <c r="A58" s="73"/>
      <c r="B58" s="44"/>
      <c r="C58" s="286" t="s">
        <v>1033</v>
      </c>
      <c r="D58" s="286"/>
      <c r="E58" s="101"/>
      <c r="F58" s="76"/>
    </row>
    <row r="59" spans="1:6" ht="17.25" customHeight="1" x14ac:dyDescent="0.3">
      <c r="A59" s="16">
        <v>32</v>
      </c>
      <c r="B59" s="16"/>
      <c r="C59" s="49" t="s">
        <v>1034</v>
      </c>
      <c r="D59" s="18" t="s">
        <v>1168</v>
      </c>
      <c r="E59" s="69"/>
      <c r="F59" s="39"/>
    </row>
    <row r="60" spans="1:6" ht="17.25" customHeight="1" x14ac:dyDescent="0.3">
      <c r="A60" s="16">
        <f t="shared" si="1"/>
        <v>33</v>
      </c>
      <c r="B60" s="16"/>
      <c r="C60" s="49" t="s">
        <v>1035</v>
      </c>
      <c r="D60" s="18" t="s">
        <v>1118</v>
      </c>
      <c r="E60" s="69"/>
      <c r="F60" s="39"/>
    </row>
    <row r="61" spans="1:6" ht="17.25" customHeight="1" x14ac:dyDescent="0.3">
      <c r="A61" s="16">
        <f t="shared" si="1"/>
        <v>34</v>
      </c>
      <c r="B61" s="16"/>
      <c r="C61" s="49" t="s">
        <v>1036</v>
      </c>
      <c r="D61" s="18" t="s">
        <v>1168</v>
      </c>
      <c r="E61" s="69"/>
      <c r="F61" s="39"/>
    </row>
    <row r="62" spans="1:6" ht="17.25" customHeight="1" x14ac:dyDescent="0.3">
      <c r="A62" s="16">
        <f t="shared" si="1"/>
        <v>35</v>
      </c>
      <c r="B62" s="16"/>
      <c r="C62" s="49" t="s">
        <v>1037</v>
      </c>
      <c r="D62" s="18" t="s">
        <v>1118</v>
      </c>
      <c r="E62" s="69"/>
      <c r="F62" s="39"/>
    </row>
    <row r="63" spans="1:6" ht="17.25" customHeight="1" x14ac:dyDescent="0.3">
      <c r="A63" s="16">
        <f t="shared" si="1"/>
        <v>36</v>
      </c>
      <c r="B63" s="16"/>
      <c r="C63" s="49" t="s">
        <v>1038</v>
      </c>
      <c r="D63" s="18" t="s">
        <v>1168</v>
      </c>
      <c r="E63" s="69"/>
      <c r="F63" s="39"/>
    </row>
    <row r="64" spans="1:6" ht="17.25" customHeight="1" x14ac:dyDescent="0.3">
      <c r="A64" s="16">
        <f t="shared" si="1"/>
        <v>37</v>
      </c>
      <c r="B64" s="16"/>
      <c r="C64" s="49" t="s">
        <v>1039</v>
      </c>
      <c r="D64" s="18" t="s">
        <v>1168</v>
      </c>
      <c r="E64" s="69"/>
      <c r="F64" s="39"/>
    </row>
    <row r="65" spans="1:6" ht="30" x14ac:dyDescent="0.3">
      <c r="A65" s="16">
        <f t="shared" si="1"/>
        <v>38</v>
      </c>
      <c r="B65" s="16"/>
      <c r="C65" s="52" t="s">
        <v>1040</v>
      </c>
      <c r="D65" s="18" t="s">
        <v>1117</v>
      </c>
      <c r="E65" s="69"/>
      <c r="F65" s="39"/>
    </row>
    <row r="66" spans="1:6" ht="33" customHeight="1" x14ac:dyDescent="0.3">
      <c r="A66" s="16">
        <f t="shared" si="1"/>
        <v>39</v>
      </c>
      <c r="B66" s="16"/>
      <c r="C66" s="52" t="s">
        <v>1041</v>
      </c>
      <c r="D66" s="18" t="s">
        <v>1168</v>
      </c>
      <c r="E66" s="69"/>
      <c r="F66" s="39"/>
    </row>
    <row r="67" spans="1:6" ht="90" customHeight="1" x14ac:dyDescent="0.3">
      <c r="A67" s="16">
        <f t="shared" si="1"/>
        <v>40</v>
      </c>
      <c r="B67" s="16"/>
      <c r="C67" s="52" t="s">
        <v>1042</v>
      </c>
      <c r="D67" s="18" t="s">
        <v>1116</v>
      </c>
      <c r="E67" s="69"/>
      <c r="F67" s="39"/>
    </row>
    <row r="68" spans="1:6" ht="32.25" customHeight="1" x14ac:dyDescent="0.3">
      <c r="A68" s="73"/>
      <c r="B68" s="44" t="s">
        <v>1027</v>
      </c>
      <c r="C68" s="286" t="s">
        <v>1043</v>
      </c>
      <c r="D68" s="286"/>
      <c r="E68" s="101"/>
      <c r="F68" s="76"/>
    </row>
    <row r="69" spans="1:6" x14ac:dyDescent="0.3">
      <c r="A69" s="16">
        <v>41</v>
      </c>
      <c r="B69" s="16"/>
      <c r="C69" s="71" t="s">
        <v>1044</v>
      </c>
      <c r="D69" s="18" t="s">
        <v>1168</v>
      </c>
      <c r="E69" s="69"/>
      <c r="F69" s="39"/>
    </row>
    <row r="70" spans="1:6" x14ac:dyDescent="0.3">
      <c r="A70" s="16">
        <f t="shared" si="1"/>
        <v>42</v>
      </c>
      <c r="B70" s="16"/>
      <c r="C70" s="71" t="s">
        <v>1045</v>
      </c>
      <c r="D70" s="18" t="s">
        <v>1168</v>
      </c>
      <c r="E70" s="69"/>
      <c r="F70" s="39"/>
    </row>
    <row r="71" spans="1:6" ht="30" x14ac:dyDescent="0.3">
      <c r="A71" s="16">
        <f t="shared" si="1"/>
        <v>43</v>
      </c>
      <c r="B71" s="16"/>
      <c r="C71" s="71" t="s">
        <v>1046</v>
      </c>
      <c r="D71" s="18" t="s">
        <v>1168</v>
      </c>
      <c r="E71" s="69"/>
      <c r="F71" s="39"/>
    </row>
    <row r="72" spans="1:6" x14ac:dyDescent="0.3">
      <c r="A72" s="16">
        <f t="shared" si="1"/>
        <v>44</v>
      </c>
      <c r="B72" s="16"/>
      <c r="C72" s="71" t="s">
        <v>1047</v>
      </c>
      <c r="D72" s="18" t="s">
        <v>1168</v>
      </c>
      <c r="E72" s="69"/>
      <c r="F72" s="39"/>
    </row>
    <row r="73" spans="1:6" ht="18" customHeight="1" x14ac:dyDescent="0.3">
      <c r="A73" s="16">
        <f t="shared" si="1"/>
        <v>45</v>
      </c>
      <c r="B73" s="16"/>
      <c r="C73" s="71" t="s">
        <v>1048</v>
      </c>
      <c r="D73" s="18" t="s">
        <v>1168</v>
      </c>
      <c r="E73" s="69"/>
      <c r="F73" s="39"/>
    </row>
    <row r="74" spans="1:6" x14ac:dyDescent="0.3">
      <c r="A74" s="16">
        <f t="shared" si="1"/>
        <v>46</v>
      </c>
      <c r="B74" s="16" t="s">
        <v>1049</v>
      </c>
      <c r="C74" s="71" t="s">
        <v>1050</v>
      </c>
      <c r="D74" s="18" t="s">
        <v>1168</v>
      </c>
      <c r="E74" s="69"/>
      <c r="F74" s="39"/>
    </row>
    <row r="75" spans="1:6" x14ac:dyDescent="0.3">
      <c r="A75" s="73"/>
      <c r="B75" s="44" t="s">
        <v>1051</v>
      </c>
      <c r="C75" s="286" t="s">
        <v>1052</v>
      </c>
      <c r="D75" s="286"/>
      <c r="E75" s="142"/>
      <c r="F75" s="150"/>
    </row>
    <row r="76" spans="1:6" ht="30" x14ac:dyDescent="0.3">
      <c r="A76" s="16">
        <v>47</v>
      </c>
      <c r="B76" s="16"/>
      <c r="C76" s="52" t="s">
        <v>1053</v>
      </c>
      <c r="D76" s="18" t="s">
        <v>1168</v>
      </c>
      <c r="E76" s="69"/>
      <c r="F76" s="39"/>
    </row>
    <row r="77" spans="1:6" x14ac:dyDescent="0.3">
      <c r="A77" s="73"/>
      <c r="B77" s="44"/>
      <c r="C77" s="286" t="s">
        <v>1054</v>
      </c>
      <c r="D77" s="286"/>
      <c r="E77" s="101"/>
      <c r="F77" s="76"/>
    </row>
    <row r="78" spans="1:6" x14ac:dyDescent="0.3">
      <c r="A78" s="16">
        <v>48</v>
      </c>
      <c r="B78" s="16"/>
      <c r="C78" s="71" t="s">
        <v>1034</v>
      </c>
      <c r="D78" s="18" t="s">
        <v>1168</v>
      </c>
      <c r="E78" s="69"/>
      <c r="F78" s="39"/>
    </row>
    <row r="79" spans="1:6" x14ac:dyDescent="0.3">
      <c r="A79" s="16">
        <f t="shared" si="1"/>
        <v>49</v>
      </c>
      <c r="B79" s="16"/>
      <c r="C79" s="71" t="s">
        <v>1055</v>
      </c>
      <c r="D79" s="18" t="s">
        <v>1168</v>
      </c>
      <c r="E79" s="69"/>
      <c r="F79" s="39"/>
    </row>
    <row r="80" spans="1:6" x14ac:dyDescent="0.3">
      <c r="A80" s="16">
        <f t="shared" si="1"/>
        <v>50</v>
      </c>
      <c r="B80" s="16"/>
      <c r="C80" s="71" t="s">
        <v>1056</v>
      </c>
      <c r="D80" s="18" t="s">
        <v>1168</v>
      </c>
      <c r="E80" s="69"/>
      <c r="F80" s="39"/>
    </row>
    <row r="81" spans="1:6" x14ac:dyDescent="0.3">
      <c r="A81" s="16">
        <f t="shared" si="1"/>
        <v>51</v>
      </c>
      <c r="B81" s="16"/>
      <c r="C81" s="52" t="s">
        <v>1057</v>
      </c>
      <c r="D81" s="18" t="s">
        <v>1168</v>
      </c>
      <c r="E81" s="69"/>
      <c r="F81" s="39"/>
    </row>
    <row r="82" spans="1:6" ht="30" x14ac:dyDescent="0.3">
      <c r="A82" s="16">
        <f t="shared" si="1"/>
        <v>52</v>
      </c>
      <c r="B82" s="16"/>
      <c r="C82" s="52" t="s">
        <v>1058</v>
      </c>
      <c r="D82" s="18" t="s">
        <v>1168</v>
      </c>
      <c r="E82" s="69"/>
      <c r="F82" s="39"/>
    </row>
    <row r="83" spans="1:6" ht="30" x14ac:dyDescent="0.3">
      <c r="A83" s="16">
        <f t="shared" si="1"/>
        <v>53</v>
      </c>
      <c r="B83" s="16"/>
      <c r="C83" s="52" t="s">
        <v>1059</v>
      </c>
      <c r="D83" s="18" t="s">
        <v>1168</v>
      </c>
      <c r="E83" s="69"/>
      <c r="F83" s="39"/>
    </row>
    <row r="84" spans="1:6" ht="15" customHeight="1" x14ac:dyDescent="0.3">
      <c r="A84" s="73"/>
      <c r="B84" s="44"/>
      <c r="C84" s="286" t="s">
        <v>1006</v>
      </c>
      <c r="D84" s="286"/>
      <c r="E84" s="101"/>
      <c r="F84" s="76"/>
    </row>
    <row r="85" spans="1:6" x14ac:dyDescent="0.3">
      <c r="A85" s="16">
        <v>54</v>
      </c>
      <c r="B85" s="16"/>
      <c r="C85" s="49" t="s">
        <v>1007</v>
      </c>
      <c r="D85" s="18" t="s">
        <v>1168</v>
      </c>
      <c r="E85" s="69"/>
      <c r="F85" s="39"/>
    </row>
    <row r="86" spans="1:6" x14ac:dyDescent="0.3">
      <c r="A86" s="16">
        <f t="shared" ref="A86:A145" si="2">A85+1</f>
        <v>55</v>
      </c>
      <c r="B86" s="16"/>
      <c r="C86" s="71" t="s">
        <v>1060</v>
      </c>
      <c r="D86" s="18" t="s">
        <v>1168</v>
      </c>
      <c r="E86" s="69"/>
      <c r="F86" s="39"/>
    </row>
    <row r="87" spans="1:6" x14ac:dyDescent="0.3">
      <c r="A87" s="16">
        <f t="shared" si="2"/>
        <v>56</v>
      </c>
      <c r="B87" s="16"/>
      <c r="C87" s="71" t="s">
        <v>1061</v>
      </c>
      <c r="D87" s="18" t="s">
        <v>1168</v>
      </c>
      <c r="E87" s="69"/>
      <c r="F87" s="39"/>
    </row>
    <row r="88" spans="1:6" x14ac:dyDescent="0.3">
      <c r="A88" s="16">
        <f t="shared" si="2"/>
        <v>57</v>
      </c>
      <c r="B88" s="16"/>
      <c r="C88" s="71" t="s">
        <v>1062</v>
      </c>
      <c r="D88" s="18" t="s">
        <v>1168</v>
      </c>
      <c r="E88" s="69"/>
      <c r="F88" s="39"/>
    </row>
    <row r="89" spans="1:6" x14ac:dyDescent="0.3">
      <c r="A89" s="16">
        <f t="shared" si="2"/>
        <v>58</v>
      </c>
      <c r="B89" s="16"/>
      <c r="C89" s="71" t="s">
        <v>1063</v>
      </c>
      <c r="D89" s="18" t="s">
        <v>1168</v>
      </c>
      <c r="E89" s="69"/>
      <c r="F89" s="39"/>
    </row>
    <row r="90" spans="1:6" x14ac:dyDescent="0.3">
      <c r="A90" s="16">
        <f t="shared" si="2"/>
        <v>59</v>
      </c>
      <c r="B90" s="16"/>
      <c r="C90" s="71" t="s">
        <v>1064</v>
      </c>
      <c r="D90" s="18" t="s">
        <v>1168</v>
      </c>
      <c r="E90" s="69"/>
      <c r="F90" s="39"/>
    </row>
    <row r="91" spans="1:6" x14ac:dyDescent="0.3">
      <c r="A91" s="16">
        <f t="shared" si="2"/>
        <v>60</v>
      </c>
      <c r="B91" s="16"/>
      <c r="C91" s="71" t="s">
        <v>1065</v>
      </c>
      <c r="D91" s="18" t="s">
        <v>1168</v>
      </c>
      <c r="E91" s="69"/>
      <c r="F91" s="39"/>
    </row>
    <row r="92" spans="1:6" x14ac:dyDescent="0.3">
      <c r="A92" s="16">
        <f t="shared" si="2"/>
        <v>61</v>
      </c>
      <c r="B92" s="16"/>
      <c r="C92" s="52" t="s">
        <v>1066</v>
      </c>
      <c r="D92" s="18" t="s">
        <v>1168</v>
      </c>
      <c r="E92" s="69"/>
      <c r="F92" s="39"/>
    </row>
    <row r="93" spans="1:6" x14ac:dyDescent="0.3">
      <c r="A93" s="73"/>
      <c r="B93" s="44" t="s">
        <v>1067</v>
      </c>
      <c r="C93" s="286" t="s">
        <v>1068</v>
      </c>
      <c r="D93" s="286"/>
      <c r="E93" s="142"/>
      <c r="F93" s="150"/>
    </row>
    <row r="94" spans="1:6" ht="30" x14ac:dyDescent="0.3">
      <c r="A94" s="16">
        <v>62</v>
      </c>
      <c r="B94" s="16"/>
      <c r="C94" s="52" t="s">
        <v>1053</v>
      </c>
      <c r="D94" s="18" t="s">
        <v>1168</v>
      </c>
      <c r="E94" s="69"/>
      <c r="F94" s="39"/>
    </row>
    <row r="95" spans="1:6" x14ac:dyDescent="0.3">
      <c r="A95" s="73"/>
      <c r="B95" s="44"/>
      <c r="C95" s="286" t="s">
        <v>1054</v>
      </c>
      <c r="D95" s="286"/>
      <c r="E95" s="101"/>
      <c r="F95" s="76"/>
    </row>
    <row r="96" spans="1:6" x14ac:dyDescent="0.3">
      <c r="A96" s="16">
        <v>63</v>
      </c>
      <c r="B96" s="16"/>
      <c r="C96" s="71" t="s">
        <v>1034</v>
      </c>
      <c r="D96" s="18" t="s">
        <v>1168</v>
      </c>
      <c r="E96" s="69"/>
      <c r="F96" s="39"/>
    </row>
    <row r="97" spans="1:6" x14ac:dyDescent="0.3">
      <c r="A97" s="16">
        <f t="shared" si="2"/>
        <v>64</v>
      </c>
      <c r="B97" s="16"/>
      <c r="C97" s="71" t="s">
        <v>1055</v>
      </c>
      <c r="D97" s="18" t="s">
        <v>1168</v>
      </c>
      <c r="E97" s="69"/>
      <c r="F97" s="39"/>
    </row>
    <row r="98" spans="1:6" x14ac:dyDescent="0.3">
      <c r="A98" s="16">
        <f t="shared" si="2"/>
        <v>65</v>
      </c>
      <c r="B98" s="16"/>
      <c r="C98" s="71" t="s">
        <v>1056</v>
      </c>
      <c r="D98" s="18" t="s">
        <v>1168</v>
      </c>
      <c r="E98" s="69"/>
      <c r="F98" s="39"/>
    </row>
    <row r="99" spans="1:6" x14ac:dyDescent="0.3">
      <c r="A99" s="16">
        <f t="shared" si="2"/>
        <v>66</v>
      </c>
      <c r="B99" s="16"/>
      <c r="C99" s="52" t="s">
        <v>1057</v>
      </c>
      <c r="D99" s="18" t="s">
        <v>1168</v>
      </c>
      <c r="E99" s="69"/>
      <c r="F99" s="39"/>
    </row>
    <row r="100" spans="1:6" ht="30" x14ac:dyDescent="0.3">
      <c r="A100" s="16">
        <f t="shared" si="2"/>
        <v>67</v>
      </c>
      <c r="B100" s="16"/>
      <c r="C100" s="52" t="s">
        <v>1069</v>
      </c>
      <c r="D100" s="18" t="s">
        <v>1168</v>
      </c>
      <c r="E100" s="69"/>
      <c r="F100" s="39"/>
    </row>
    <row r="101" spans="1:6" ht="30" x14ac:dyDescent="0.3">
      <c r="A101" s="16">
        <f t="shared" si="2"/>
        <v>68</v>
      </c>
      <c r="B101" s="16"/>
      <c r="C101" s="52" t="s">
        <v>1059</v>
      </c>
      <c r="D101" s="18" t="s">
        <v>1168</v>
      </c>
      <c r="E101" s="69"/>
      <c r="F101" s="39"/>
    </row>
    <row r="102" spans="1:6" x14ac:dyDescent="0.3">
      <c r="A102" s="73"/>
      <c r="B102" s="44"/>
      <c r="C102" s="286" t="s">
        <v>1006</v>
      </c>
      <c r="D102" s="286"/>
      <c r="E102" s="101"/>
      <c r="F102" s="76"/>
    </row>
    <row r="103" spans="1:6" x14ac:dyDescent="0.3">
      <c r="A103" s="16">
        <v>69</v>
      </c>
      <c r="B103" s="16"/>
      <c r="C103" s="71" t="s">
        <v>1007</v>
      </c>
      <c r="D103" s="18" t="s">
        <v>1168</v>
      </c>
      <c r="E103" s="69"/>
      <c r="F103" s="39"/>
    </row>
    <row r="104" spans="1:6" x14ac:dyDescent="0.3">
      <c r="A104" s="16">
        <f t="shared" si="2"/>
        <v>70</v>
      </c>
      <c r="B104" s="16"/>
      <c r="C104" s="71" t="s">
        <v>1127</v>
      </c>
      <c r="D104" s="18" t="s">
        <v>1168</v>
      </c>
      <c r="E104" s="69"/>
      <c r="F104" s="39"/>
    </row>
    <row r="105" spans="1:6" x14ac:dyDescent="0.3">
      <c r="A105" s="16">
        <f t="shared" si="2"/>
        <v>71</v>
      </c>
      <c r="B105" s="16"/>
      <c r="C105" s="71" t="s">
        <v>1070</v>
      </c>
      <c r="D105" s="18" t="s">
        <v>1168</v>
      </c>
      <c r="E105" s="69"/>
      <c r="F105" s="39"/>
    </row>
    <row r="106" spans="1:6" x14ac:dyDescent="0.3">
      <c r="A106" s="16">
        <f t="shared" si="2"/>
        <v>72</v>
      </c>
      <c r="B106" s="16"/>
      <c r="C106" s="52" t="s">
        <v>1066</v>
      </c>
      <c r="D106" s="18" t="s">
        <v>1168</v>
      </c>
      <c r="E106" s="69"/>
      <c r="F106" s="39"/>
    </row>
    <row r="107" spans="1:6" x14ac:dyDescent="0.3">
      <c r="A107" s="73"/>
      <c r="B107" s="44" t="s">
        <v>1071</v>
      </c>
      <c r="C107" s="286" t="s">
        <v>1072</v>
      </c>
      <c r="D107" s="286"/>
      <c r="E107" s="142"/>
      <c r="F107" s="150"/>
    </row>
    <row r="108" spans="1:6" x14ac:dyDescent="0.3">
      <c r="A108" s="16">
        <v>73</v>
      </c>
      <c r="B108" s="16"/>
      <c r="C108" s="52" t="s">
        <v>1073</v>
      </c>
      <c r="D108" s="18" t="s">
        <v>1168</v>
      </c>
      <c r="E108" s="69"/>
      <c r="F108" s="39"/>
    </row>
    <row r="109" spans="1:6" ht="30" x14ac:dyDescent="0.3">
      <c r="A109" s="16">
        <f t="shared" si="2"/>
        <v>74</v>
      </c>
      <c r="B109" s="16"/>
      <c r="C109" s="64" t="s">
        <v>1074</v>
      </c>
      <c r="D109" s="18" t="s">
        <v>1168</v>
      </c>
      <c r="E109" s="69"/>
      <c r="F109" s="39"/>
    </row>
    <row r="110" spans="1:6" ht="30.75" customHeight="1" x14ac:dyDescent="0.3">
      <c r="A110" s="73"/>
      <c r="B110" s="44"/>
      <c r="C110" s="286" t="s">
        <v>1075</v>
      </c>
      <c r="D110" s="286"/>
      <c r="E110" s="101"/>
      <c r="F110" s="76"/>
    </row>
    <row r="111" spans="1:6" x14ac:dyDescent="0.3">
      <c r="A111" s="16">
        <v>75</v>
      </c>
      <c r="B111" s="16"/>
      <c r="C111" s="71" t="s">
        <v>1076</v>
      </c>
      <c r="D111" s="18" t="s">
        <v>1168</v>
      </c>
      <c r="E111" s="69"/>
      <c r="F111" s="39"/>
    </row>
    <row r="112" spans="1:6" x14ac:dyDescent="0.3">
      <c r="A112" s="16">
        <f t="shared" si="2"/>
        <v>76</v>
      </c>
      <c r="B112" s="16"/>
      <c r="C112" s="71" t="s">
        <v>1077</v>
      </c>
      <c r="D112" s="18" t="s">
        <v>1168</v>
      </c>
      <c r="E112" s="69"/>
      <c r="F112" s="39"/>
    </row>
    <row r="113" spans="1:6" x14ac:dyDescent="0.3">
      <c r="A113" s="16">
        <f t="shared" si="2"/>
        <v>77</v>
      </c>
      <c r="B113" s="16"/>
      <c r="C113" s="71" t="s">
        <v>1078</v>
      </c>
      <c r="D113" s="18" t="s">
        <v>1168</v>
      </c>
      <c r="E113" s="69"/>
      <c r="F113" s="39"/>
    </row>
    <row r="114" spans="1:6" ht="18" customHeight="1" x14ac:dyDescent="0.3">
      <c r="A114" s="16">
        <f t="shared" si="2"/>
        <v>78</v>
      </c>
      <c r="B114" s="16"/>
      <c r="C114" s="71" t="s">
        <v>1079</v>
      </c>
      <c r="D114" s="18" t="s">
        <v>1168</v>
      </c>
      <c r="E114" s="69"/>
      <c r="F114" s="39"/>
    </row>
    <row r="115" spans="1:6" x14ac:dyDescent="0.3">
      <c r="A115" s="16">
        <f t="shared" si="2"/>
        <v>79</v>
      </c>
      <c r="B115" s="16"/>
      <c r="C115" s="71" t="s">
        <v>1080</v>
      </c>
      <c r="D115" s="18" t="s">
        <v>1168</v>
      </c>
      <c r="E115" s="69"/>
      <c r="F115" s="39"/>
    </row>
    <row r="116" spans="1:6" x14ac:dyDescent="0.3">
      <c r="A116" s="16">
        <f t="shared" si="2"/>
        <v>80</v>
      </c>
      <c r="B116" s="16"/>
      <c r="C116" s="71" t="s">
        <v>1081</v>
      </c>
      <c r="D116" s="18" t="s">
        <v>1168</v>
      </c>
      <c r="E116" s="69"/>
      <c r="F116" s="39"/>
    </row>
    <row r="117" spans="1:6" ht="13.5" customHeight="1" x14ac:dyDescent="0.3">
      <c r="A117" s="16">
        <f t="shared" si="2"/>
        <v>81</v>
      </c>
      <c r="B117" s="16"/>
      <c r="C117" s="71" t="s">
        <v>1082</v>
      </c>
      <c r="D117" s="18" t="s">
        <v>1168</v>
      </c>
      <c r="E117" s="69"/>
      <c r="F117" s="39"/>
    </row>
    <row r="118" spans="1:6" x14ac:dyDescent="0.3">
      <c r="A118" s="16">
        <f t="shared" si="2"/>
        <v>82</v>
      </c>
      <c r="B118" s="16" t="s">
        <v>1083</v>
      </c>
      <c r="C118" s="52" t="s">
        <v>1084</v>
      </c>
      <c r="D118" s="18" t="s">
        <v>1168</v>
      </c>
      <c r="E118" s="69"/>
      <c r="F118" s="39"/>
    </row>
    <row r="119" spans="1:6" ht="30" x14ac:dyDescent="0.3">
      <c r="A119" s="16">
        <f t="shared" si="2"/>
        <v>83</v>
      </c>
      <c r="B119" s="16" t="s">
        <v>1085</v>
      </c>
      <c r="C119" s="52" t="s">
        <v>1086</v>
      </c>
      <c r="D119" s="18" t="s">
        <v>1168</v>
      </c>
      <c r="E119" s="69"/>
      <c r="F119" s="39"/>
    </row>
    <row r="120" spans="1:6" x14ac:dyDescent="0.3">
      <c r="A120" s="16">
        <f t="shared" si="2"/>
        <v>84</v>
      </c>
      <c r="B120" s="16" t="s">
        <v>1087</v>
      </c>
      <c r="C120" s="52" t="s">
        <v>1088</v>
      </c>
      <c r="D120" s="18" t="s">
        <v>1168</v>
      </c>
      <c r="E120" s="69"/>
      <c r="F120" s="39"/>
    </row>
    <row r="121" spans="1:6" ht="30" x14ac:dyDescent="0.3">
      <c r="A121" s="16">
        <f t="shared" si="2"/>
        <v>85</v>
      </c>
      <c r="B121" s="16" t="s">
        <v>1089</v>
      </c>
      <c r="C121" s="72" t="s">
        <v>1090</v>
      </c>
      <c r="D121" s="18" t="s">
        <v>1168</v>
      </c>
      <c r="E121" s="69"/>
      <c r="F121" s="39"/>
    </row>
    <row r="122" spans="1:6" ht="30" x14ac:dyDescent="0.3">
      <c r="A122" s="16">
        <f t="shared" si="2"/>
        <v>86</v>
      </c>
      <c r="B122" s="16" t="s">
        <v>1089</v>
      </c>
      <c r="C122" s="52" t="s">
        <v>1091</v>
      </c>
      <c r="D122" s="18" t="s">
        <v>1168</v>
      </c>
      <c r="E122" s="69"/>
      <c r="F122" s="39"/>
    </row>
    <row r="123" spans="1:6" ht="30" x14ac:dyDescent="0.3">
      <c r="A123" s="16">
        <f t="shared" si="2"/>
        <v>87</v>
      </c>
      <c r="B123" s="16" t="s">
        <v>1092</v>
      </c>
      <c r="C123" s="52" t="s">
        <v>1093</v>
      </c>
      <c r="D123" s="18" t="s">
        <v>1168</v>
      </c>
      <c r="E123" s="69"/>
      <c r="F123" s="39"/>
    </row>
    <row r="124" spans="1:6" ht="30" x14ac:dyDescent="0.3">
      <c r="A124" s="16">
        <f t="shared" si="2"/>
        <v>88</v>
      </c>
      <c r="B124" s="16" t="s">
        <v>1092</v>
      </c>
      <c r="C124" s="52" t="s">
        <v>1091</v>
      </c>
      <c r="D124" s="18" t="s">
        <v>1168</v>
      </c>
      <c r="E124" s="69"/>
      <c r="F124" s="39"/>
    </row>
    <row r="125" spans="1:6" ht="30" x14ac:dyDescent="0.3">
      <c r="A125" s="16">
        <f t="shared" si="2"/>
        <v>89</v>
      </c>
      <c r="B125" s="16" t="s">
        <v>1092</v>
      </c>
      <c r="C125" s="52" t="s">
        <v>1094</v>
      </c>
      <c r="D125" s="18" t="s">
        <v>1168</v>
      </c>
      <c r="E125" s="69"/>
      <c r="F125" s="39"/>
    </row>
    <row r="126" spans="1:6" ht="30" x14ac:dyDescent="0.3">
      <c r="A126" s="16">
        <f t="shared" si="2"/>
        <v>90</v>
      </c>
      <c r="B126" s="16" t="s">
        <v>1092</v>
      </c>
      <c r="C126" s="52" t="s">
        <v>1091</v>
      </c>
      <c r="D126" s="18" t="s">
        <v>1168</v>
      </c>
      <c r="E126" s="69"/>
      <c r="F126" s="39"/>
    </row>
    <row r="127" spans="1:6" ht="30" x14ac:dyDescent="0.3">
      <c r="A127" s="16">
        <f t="shared" si="2"/>
        <v>91</v>
      </c>
      <c r="B127" s="16" t="s">
        <v>1095</v>
      </c>
      <c r="C127" s="52" t="s">
        <v>1096</v>
      </c>
      <c r="D127" s="18" t="s">
        <v>1168</v>
      </c>
      <c r="E127" s="69"/>
      <c r="F127" s="39"/>
    </row>
    <row r="128" spans="1:6" ht="30" x14ac:dyDescent="0.3">
      <c r="A128" s="16">
        <f t="shared" si="2"/>
        <v>92</v>
      </c>
      <c r="B128" s="16" t="s">
        <v>1095</v>
      </c>
      <c r="C128" s="52" t="s">
        <v>1091</v>
      </c>
      <c r="D128" s="18" t="s">
        <v>1168</v>
      </c>
      <c r="E128" s="69"/>
      <c r="F128" s="39"/>
    </row>
    <row r="129" spans="1:6" ht="75" customHeight="1" x14ac:dyDescent="0.3">
      <c r="A129" s="16">
        <f t="shared" si="2"/>
        <v>93</v>
      </c>
      <c r="B129" s="16" t="s">
        <v>1097</v>
      </c>
      <c r="C129" s="53" t="s">
        <v>1098</v>
      </c>
      <c r="D129" s="18" t="s">
        <v>1168</v>
      </c>
      <c r="E129" s="69"/>
      <c r="F129" s="39"/>
    </row>
    <row r="130" spans="1:6" x14ac:dyDescent="0.3">
      <c r="A130" s="16">
        <f t="shared" si="2"/>
        <v>94</v>
      </c>
      <c r="B130" s="20" t="s">
        <v>1099</v>
      </c>
      <c r="C130" s="52" t="s">
        <v>1100</v>
      </c>
      <c r="D130" s="18" t="s">
        <v>1168</v>
      </c>
      <c r="E130" s="69"/>
      <c r="F130" s="39"/>
    </row>
    <row r="131" spans="1:6" x14ac:dyDescent="0.3">
      <c r="A131" s="16">
        <f t="shared" si="2"/>
        <v>95</v>
      </c>
      <c r="B131" s="20" t="s">
        <v>1101</v>
      </c>
      <c r="C131" s="52" t="s">
        <v>1102</v>
      </c>
      <c r="D131" s="18" t="s">
        <v>1168</v>
      </c>
      <c r="E131" s="69"/>
      <c r="F131" s="39"/>
    </row>
    <row r="132" spans="1:6" x14ac:dyDescent="0.3">
      <c r="A132" s="16">
        <f t="shared" si="2"/>
        <v>96</v>
      </c>
      <c r="B132" s="16" t="s">
        <v>1087</v>
      </c>
      <c r="C132" s="52" t="s">
        <v>1103</v>
      </c>
      <c r="D132" s="18" t="s">
        <v>1168</v>
      </c>
      <c r="E132" s="69"/>
      <c r="F132" s="39"/>
    </row>
    <row r="133" spans="1:6" x14ac:dyDescent="0.3">
      <c r="A133" s="16">
        <f t="shared" si="2"/>
        <v>97</v>
      </c>
      <c r="B133" s="16" t="s">
        <v>1104</v>
      </c>
      <c r="C133" s="52" t="s">
        <v>1105</v>
      </c>
      <c r="D133" s="18" t="s">
        <v>1168</v>
      </c>
      <c r="E133" s="69"/>
      <c r="F133" s="39"/>
    </row>
    <row r="134" spans="1:6" ht="30" x14ac:dyDescent="0.3">
      <c r="A134" s="16">
        <f t="shared" si="2"/>
        <v>98</v>
      </c>
      <c r="B134" s="16" t="s">
        <v>1087</v>
      </c>
      <c r="C134" s="52" t="s">
        <v>1106</v>
      </c>
      <c r="D134" s="18" t="s">
        <v>1168</v>
      </c>
      <c r="E134" s="69"/>
      <c r="F134" s="39"/>
    </row>
    <row r="135" spans="1:6" ht="30" x14ac:dyDescent="0.3">
      <c r="A135" s="16">
        <f t="shared" si="2"/>
        <v>99</v>
      </c>
      <c r="B135" s="16" t="s">
        <v>1087</v>
      </c>
      <c r="C135" s="52" t="s">
        <v>1107</v>
      </c>
      <c r="D135" s="18" t="s">
        <v>1168</v>
      </c>
      <c r="E135" s="69"/>
      <c r="F135" s="39"/>
    </row>
    <row r="136" spans="1:6" ht="36.75" customHeight="1" x14ac:dyDescent="0.3">
      <c r="A136" s="16">
        <f t="shared" si="2"/>
        <v>100</v>
      </c>
      <c r="B136" s="20" t="s">
        <v>1108</v>
      </c>
      <c r="C136" s="52" t="s">
        <v>1109</v>
      </c>
      <c r="D136" s="18" t="s">
        <v>1168</v>
      </c>
      <c r="E136" s="69"/>
      <c r="F136" s="39"/>
    </row>
    <row r="137" spans="1:6" ht="30" x14ac:dyDescent="0.3">
      <c r="A137" s="16">
        <f t="shared" si="2"/>
        <v>101</v>
      </c>
      <c r="B137" s="16" t="s">
        <v>1110</v>
      </c>
      <c r="C137" s="52" t="s">
        <v>329</v>
      </c>
      <c r="D137" s="18" t="s">
        <v>1168</v>
      </c>
      <c r="E137" s="69"/>
      <c r="F137" s="39"/>
    </row>
    <row r="138" spans="1:6" x14ac:dyDescent="0.3">
      <c r="A138" s="16">
        <f t="shared" si="2"/>
        <v>102</v>
      </c>
      <c r="B138" s="16"/>
      <c r="C138" s="52" t="s">
        <v>825</v>
      </c>
      <c r="D138" s="18" t="s">
        <v>1168</v>
      </c>
      <c r="E138" s="69"/>
      <c r="F138" s="39"/>
    </row>
    <row r="139" spans="1:6" x14ac:dyDescent="0.3">
      <c r="A139" s="73"/>
      <c r="B139" s="44"/>
      <c r="C139" s="286" t="s">
        <v>826</v>
      </c>
      <c r="D139" s="286"/>
      <c r="E139" s="101"/>
      <c r="F139" s="76"/>
    </row>
    <row r="140" spans="1:6" x14ac:dyDescent="0.3">
      <c r="A140" s="16">
        <v>103</v>
      </c>
      <c r="B140" s="16"/>
      <c r="C140" s="49" t="s">
        <v>827</v>
      </c>
      <c r="D140" s="18" t="s">
        <v>1168</v>
      </c>
      <c r="E140" s="69"/>
      <c r="F140" s="39"/>
    </row>
    <row r="141" spans="1:6" x14ac:dyDescent="0.3">
      <c r="A141" s="16">
        <f t="shared" si="2"/>
        <v>104</v>
      </c>
      <c r="B141" s="16"/>
      <c r="C141" s="49" t="s">
        <v>828</v>
      </c>
      <c r="D141" s="18" t="s">
        <v>1168</v>
      </c>
      <c r="E141" s="69"/>
      <c r="F141" s="39"/>
    </row>
    <row r="142" spans="1:6" x14ac:dyDescent="0.3">
      <c r="A142" s="16">
        <f t="shared" si="2"/>
        <v>105</v>
      </c>
      <c r="B142" s="16"/>
      <c r="C142" s="49" t="s">
        <v>829</v>
      </c>
      <c r="D142" s="18" t="s">
        <v>1168</v>
      </c>
      <c r="E142" s="69"/>
      <c r="F142" s="39"/>
    </row>
    <row r="143" spans="1:6" ht="30" x14ac:dyDescent="0.3">
      <c r="A143" s="16">
        <f t="shared" si="2"/>
        <v>106</v>
      </c>
      <c r="B143" s="16" t="s">
        <v>1110</v>
      </c>
      <c r="C143" s="71" t="s">
        <v>1111</v>
      </c>
      <c r="D143" s="18" t="s">
        <v>1168</v>
      </c>
      <c r="E143" s="69"/>
      <c r="F143" s="39"/>
    </row>
    <row r="144" spans="1:6" ht="30" x14ac:dyDescent="0.3">
      <c r="A144" s="16">
        <f t="shared" si="2"/>
        <v>107</v>
      </c>
      <c r="B144" s="16" t="s">
        <v>1112</v>
      </c>
      <c r="C144" s="52" t="s">
        <v>1113</v>
      </c>
      <c r="D144" s="18" t="s">
        <v>1168</v>
      </c>
      <c r="E144" s="69"/>
      <c r="F144" s="39"/>
    </row>
    <row r="145" spans="1:6" ht="34.5" customHeight="1" x14ac:dyDescent="0.3">
      <c r="A145" s="16">
        <f t="shared" si="2"/>
        <v>108</v>
      </c>
      <c r="B145" s="16" t="s">
        <v>1112</v>
      </c>
      <c r="C145" s="52" t="s">
        <v>1114</v>
      </c>
      <c r="D145" s="18" t="s">
        <v>1168</v>
      </c>
      <c r="E145" s="69"/>
      <c r="F145" s="39"/>
    </row>
    <row r="146" spans="1:6" x14ac:dyDescent="0.3">
      <c r="A146" s="21"/>
      <c r="B146" s="22"/>
      <c r="C146" s="22"/>
      <c r="D146" s="22"/>
      <c r="E146" s="22"/>
      <c r="F146" s="23"/>
    </row>
    <row r="147" spans="1:6" x14ac:dyDescent="0.3">
      <c r="A147" s="9"/>
      <c r="B147" s="4"/>
      <c r="F147" s="24"/>
    </row>
    <row r="148" spans="1:6" x14ac:dyDescent="0.3">
      <c r="A148" s="9"/>
      <c r="B148" s="4"/>
      <c r="E148" s="25" t="s">
        <v>95</v>
      </c>
      <c r="F148" s="24"/>
    </row>
    <row r="149" spans="1:6" x14ac:dyDescent="0.3">
      <c r="A149" s="26"/>
      <c r="B149" s="27"/>
      <c r="C149" s="27"/>
      <c r="D149" s="13"/>
      <c r="E149" s="13"/>
      <c r="F149" s="28"/>
    </row>
  </sheetData>
  <mergeCells count="34">
    <mergeCell ref="A1:B4"/>
    <mergeCell ref="C1:E1"/>
    <mergeCell ref="C2:E2"/>
    <mergeCell ref="C3:E3"/>
    <mergeCell ref="C4:E4"/>
    <mergeCell ref="A17:D17"/>
    <mergeCell ref="C21:D21"/>
    <mergeCell ref="C22:E22"/>
    <mergeCell ref="C32:D32"/>
    <mergeCell ref="A6:F6"/>
    <mergeCell ref="C77:D77"/>
    <mergeCell ref="C139:D139"/>
    <mergeCell ref="C84:D84"/>
    <mergeCell ref="C93:D93"/>
    <mergeCell ref="C95:D95"/>
    <mergeCell ref="C102:D102"/>
    <mergeCell ref="C107:D107"/>
    <mergeCell ref="C110:D110"/>
    <mergeCell ref="H3:J3"/>
    <mergeCell ref="C53:D53"/>
    <mergeCell ref="C58:D58"/>
    <mergeCell ref="C68:D68"/>
    <mergeCell ref="C75:D75"/>
    <mergeCell ref="C39:E39"/>
    <mergeCell ref="C46:D46"/>
    <mergeCell ref="C52:D52"/>
    <mergeCell ref="C7:E7"/>
    <mergeCell ref="C8:E8"/>
    <mergeCell ref="B14:D14"/>
    <mergeCell ref="C15:E15"/>
    <mergeCell ref="A18:D18"/>
    <mergeCell ref="B19:C19"/>
    <mergeCell ref="B20:C20"/>
    <mergeCell ref="A13:F13"/>
  </mergeCells>
  <conditionalFormatting sqref="D19:D20">
    <cfRule type="containsText" dxfId="494" priority="89" operator="containsText" text="Atende Parcialmente">
      <formula>NOT(ISERROR(SEARCH("Atende Parcialmente",D19)))</formula>
    </cfRule>
    <cfRule type="containsText" dxfId="493" priority="90" operator="containsText" text="Não Se Aplica">
      <formula>NOT(ISERROR(SEARCH("Não Se Aplica",D19)))</formula>
    </cfRule>
    <cfRule type="containsText" dxfId="492" priority="91" operator="containsText" text="Não Atende">
      <formula>NOT(ISERROR(SEARCH("Não Atende",D19)))</formula>
    </cfRule>
    <cfRule type="containsText" dxfId="491" priority="92" operator="containsText" text="Atende">
      <formula>NOT(ISERROR(SEARCH("Atende",D19)))</formula>
    </cfRule>
  </conditionalFormatting>
  <conditionalFormatting sqref="D23:D31">
    <cfRule type="containsText" dxfId="490" priority="85" operator="containsText" text="Atende Parcialmente">
      <formula>NOT(ISERROR(SEARCH("Atende Parcialmente",D23)))</formula>
    </cfRule>
    <cfRule type="containsText" dxfId="489" priority="86" operator="containsText" text="Não Se Aplica">
      <formula>NOT(ISERROR(SEARCH("Não Se Aplica",D23)))</formula>
    </cfRule>
    <cfRule type="containsText" dxfId="488" priority="87" operator="containsText" text="Não Atende">
      <formula>NOT(ISERROR(SEARCH("Não Atende",D23)))</formula>
    </cfRule>
    <cfRule type="containsText" dxfId="487" priority="88" operator="containsText" text="Atende">
      <formula>NOT(ISERROR(SEARCH("Atende",D23)))</formula>
    </cfRule>
  </conditionalFormatting>
  <conditionalFormatting sqref="D33:D38">
    <cfRule type="containsText" dxfId="486" priority="81" operator="containsText" text="Atende Parcialmente">
      <formula>NOT(ISERROR(SEARCH("Atende Parcialmente",D33)))</formula>
    </cfRule>
    <cfRule type="containsText" dxfId="485" priority="82" operator="containsText" text="Não Se Aplica">
      <formula>NOT(ISERROR(SEARCH("Não Se Aplica",D33)))</formula>
    </cfRule>
    <cfRule type="containsText" dxfId="484" priority="83" operator="containsText" text="Não Atende">
      <formula>NOT(ISERROR(SEARCH("Não Atende",D33)))</formula>
    </cfRule>
    <cfRule type="containsText" dxfId="483" priority="84" operator="containsText" text="Atende">
      <formula>NOT(ISERROR(SEARCH("Atende",D33)))</formula>
    </cfRule>
  </conditionalFormatting>
  <conditionalFormatting sqref="D40:D41">
    <cfRule type="containsText" dxfId="482" priority="77" operator="containsText" text="Atende Parcialmente">
      <formula>NOT(ISERROR(SEARCH("Atende Parcialmente",D40)))</formula>
    </cfRule>
    <cfRule type="containsText" dxfId="481" priority="78" operator="containsText" text="Não Se Aplica">
      <formula>NOT(ISERROR(SEARCH("Não Se Aplica",D40)))</formula>
    </cfRule>
    <cfRule type="containsText" dxfId="480" priority="79" operator="containsText" text="Não Atende">
      <formula>NOT(ISERROR(SEARCH("Não Atende",D40)))</formula>
    </cfRule>
    <cfRule type="containsText" dxfId="479" priority="80" operator="containsText" text="Atende">
      <formula>NOT(ISERROR(SEARCH("Atende",D40)))</formula>
    </cfRule>
  </conditionalFormatting>
  <conditionalFormatting sqref="D43:D45">
    <cfRule type="containsText" dxfId="478" priority="73" operator="containsText" text="Atende Parcialmente">
      <formula>NOT(ISERROR(SEARCH("Atende Parcialmente",D43)))</formula>
    </cfRule>
    <cfRule type="containsText" dxfId="477" priority="74" operator="containsText" text="Não Se Aplica">
      <formula>NOT(ISERROR(SEARCH("Não Se Aplica",D43)))</formula>
    </cfRule>
    <cfRule type="containsText" dxfId="476" priority="75" operator="containsText" text="Não Atende">
      <formula>NOT(ISERROR(SEARCH("Não Atende",D43)))</formula>
    </cfRule>
    <cfRule type="containsText" dxfId="475" priority="76" operator="containsText" text="Atende">
      <formula>NOT(ISERROR(SEARCH("Atende",D43)))</formula>
    </cfRule>
  </conditionalFormatting>
  <conditionalFormatting sqref="D47:D51">
    <cfRule type="containsText" dxfId="474" priority="69" operator="containsText" text="Atende Parcialmente">
      <formula>NOT(ISERROR(SEARCH("Atende Parcialmente",D47)))</formula>
    </cfRule>
    <cfRule type="containsText" dxfId="473" priority="70" operator="containsText" text="Não Se Aplica">
      <formula>NOT(ISERROR(SEARCH("Não Se Aplica",D47)))</formula>
    </cfRule>
    <cfRule type="containsText" dxfId="472" priority="71" operator="containsText" text="Não Atende">
      <formula>NOT(ISERROR(SEARCH("Não Atende",D47)))</formula>
    </cfRule>
    <cfRule type="containsText" dxfId="471" priority="72" operator="containsText" text="Atende">
      <formula>NOT(ISERROR(SEARCH("Atende",D47)))</formula>
    </cfRule>
  </conditionalFormatting>
  <conditionalFormatting sqref="D54:D57">
    <cfRule type="containsText" dxfId="470" priority="65" operator="containsText" text="Atende Parcialmente">
      <formula>NOT(ISERROR(SEARCH("Atende Parcialmente",D54)))</formula>
    </cfRule>
    <cfRule type="containsText" dxfId="469" priority="66" operator="containsText" text="Não Se Aplica">
      <formula>NOT(ISERROR(SEARCH("Não Se Aplica",D54)))</formula>
    </cfRule>
    <cfRule type="containsText" dxfId="468" priority="67" operator="containsText" text="Não Atende">
      <formula>NOT(ISERROR(SEARCH("Não Atende",D54)))</formula>
    </cfRule>
    <cfRule type="containsText" dxfId="467" priority="68" operator="containsText" text="Atende">
      <formula>NOT(ISERROR(SEARCH("Atende",D54)))</formula>
    </cfRule>
  </conditionalFormatting>
  <conditionalFormatting sqref="D59:D67">
    <cfRule type="containsText" dxfId="466" priority="57" operator="containsText" text="Atende Parcialmente">
      <formula>NOT(ISERROR(SEARCH("Atende Parcialmente",D59)))</formula>
    </cfRule>
    <cfRule type="containsText" dxfId="465" priority="58" operator="containsText" text="Não Se Aplica">
      <formula>NOT(ISERROR(SEARCH("Não Se Aplica",D59)))</formula>
    </cfRule>
    <cfRule type="containsText" dxfId="464" priority="59" operator="containsText" text="Não Atende">
      <formula>NOT(ISERROR(SEARCH("Não Atende",D59)))</formula>
    </cfRule>
    <cfRule type="containsText" dxfId="463" priority="60" operator="containsText" text="Atende">
      <formula>NOT(ISERROR(SEARCH("Atende",D59)))</formula>
    </cfRule>
  </conditionalFormatting>
  <conditionalFormatting sqref="D69:D74">
    <cfRule type="containsText" dxfId="462" priority="49" operator="containsText" text="Atende Parcialmente">
      <formula>NOT(ISERROR(SEARCH("Atende Parcialmente",D69)))</formula>
    </cfRule>
    <cfRule type="containsText" dxfId="461" priority="50" operator="containsText" text="Não Se Aplica">
      <formula>NOT(ISERROR(SEARCH("Não Se Aplica",D69)))</formula>
    </cfRule>
    <cfRule type="containsText" dxfId="460" priority="51" operator="containsText" text="Não Atende">
      <formula>NOT(ISERROR(SEARCH("Não Atende",D69)))</formula>
    </cfRule>
    <cfRule type="containsText" dxfId="459" priority="52" operator="containsText" text="Atende">
      <formula>NOT(ISERROR(SEARCH("Atende",D69)))</formula>
    </cfRule>
  </conditionalFormatting>
  <conditionalFormatting sqref="D76">
    <cfRule type="containsText" dxfId="458" priority="45" operator="containsText" text="Atende Parcialmente">
      <formula>NOT(ISERROR(SEARCH("Atende Parcialmente",D76)))</formula>
    </cfRule>
    <cfRule type="containsText" dxfId="457" priority="46" operator="containsText" text="Não Se Aplica">
      <formula>NOT(ISERROR(SEARCH("Não Se Aplica",D76)))</formula>
    </cfRule>
    <cfRule type="containsText" dxfId="456" priority="47" operator="containsText" text="Não Atende">
      <formula>NOT(ISERROR(SEARCH("Não Atende",D76)))</formula>
    </cfRule>
    <cfRule type="containsText" dxfId="455" priority="48" operator="containsText" text="Atende">
      <formula>NOT(ISERROR(SEARCH("Atende",D76)))</formula>
    </cfRule>
  </conditionalFormatting>
  <conditionalFormatting sqref="D78:D83">
    <cfRule type="containsText" dxfId="454" priority="37" operator="containsText" text="Atende Parcialmente">
      <formula>NOT(ISERROR(SEARCH("Atende Parcialmente",D78)))</formula>
    </cfRule>
    <cfRule type="containsText" dxfId="453" priority="38" operator="containsText" text="Não Se Aplica">
      <formula>NOT(ISERROR(SEARCH("Não Se Aplica",D78)))</formula>
    </cfRule>
    <cfRule type="containsText" dxfId="452" priority="39" operator="containsText" text="Não Atende">
      <formula>NOT(ISERROR(SEARCH("Não Atende",D78)))</formula>
    </cfRule>
    <cfRule type="containsText" dxfId="451" priority="40" operator="containsText" text="Atende">
      <formula>NOT(ISERROR(SEARCH("Atende",D78)))</formula>
    </cfRule>
  </conditionalFormatting>
  <conditionalFormatting sqref="D85:D92">
    <cfRule type="containsText" dxfId="450" priority="29" operator="containsText" text="Atende Parcialmente">
      <formula>NOT(ISERROR(SEARCH("Atende Parcialmente",D85)))</formula>
    </cfRule>
    <cfRule type="containsText" dxfId="449" priority="30" operator="containsText" text="Não Se Aplica">
      <formula>NOT(ISERROR(SEARCH("Não Se Aplica",D85)))</formula>
    </cfRule>
    <cfRule type="containsText" dxfId="448" priority="31" operator="containsText" text="Não Atende">
      <formula>NOT(ISERROR(SEARCH("Não Atende",D85)))</formula>
    </cfRule>
    <cfRule type="containsText" dxfId="447" priority="32" operator="containsText" text="Atende">
      <formula>NOT(ISERROR(SEARCH("Atende",D85)))</formula>
    </cfRule>
  </conditionalFormatting>
  <conditionalFormatting sqref="D94">
    <cfRule type="containsText" dxfId="446" priority="25" operator="containsText" text="Atende Parcialmente">
      <formula>NOT(ISERROR(SEARCH("Atende Parcialmente",D94)))</formula>
    </cfRule>
    <cfRule type="containsText" dxfId="445" priority="26" operator="containsText" text="Não Se Aplica">
      <formula>NOT(ISERROR(SEARCH("Não Se Aplica",D94)))</formula>
    </cfRule>
    <cfRule type="containsText" dxfId="444" priority="27" operator="containsText" text="Não Atende">
      <formula>NOT(ISERROR(SEARCH("Não Atende",D94)))</formula>
    </cfRule>
    <cfRule type="containsText" dxfId="443" priority="28" operator="containsText" text="Atende">
      <formula>NOT(ISERROR(SEARCH("Atende",D94)))</formula>
    </cfRule>
  </conditionalFormatting>
  <conditionalFormatting sqref="D96:D101">
    <cfRule type="containsText" dxfId="442" priority="17" operator="containsText" text="Atende Parcialmente">
      <formula>NOT(ISERROR(SEARCH("Atende Parcialmente",D96)))</formula>
    </cfRule>
    <cfRule type="containsText" dxfId="441" priority="18" operator="containsText" text="Não Se Aplica">
      <formula>NOT(ISERROR(SEARCH("Não Se Aplica",D96)))</formula>
    </cfRule>
    <cfRule type="containsText" dxfId="440" priority="19" operator="containsText" text="Não Atende">
      <formula>NOT(ISERROR(SEARCH("Não Atende",D96)))</formula>
    </cfRule>
    <cfRule type="containsText" dxfId="439" priority="20" operator="containsText" text="Atende">
      <formula>NOT(ISERROR(SEARCH("Atende",D96)))</formula>
    </cfRule>
  </conditionalFormatting>
  <conditionalFormatting sqref="D103:D106">
    <cfRule type="containsText" dxfId="438" priority="13" operator="containsText" text="Atende Parcialmente">
      <formula>NOT(ISERROR(SEARCH("Atende Parcialmente",D103)))</formula>
    </cfRule>
    <cfRule type="containsText" dxfId="437" priority="14" operator="containsText" text="Não Se Aplica">
      <formula>NOT(ISERROR(SEARCH("Não Se Aplica",D103)))</formula>
    </cfRule>
    <cfRule type="containsText" dxfId="436" priority="15" operator="containsText" text="Não Atende">
      <formula>NOT(ISERROR(SEARCH("Não Atende",D103)))</formula>
    </cfRule>
    <cfRule type="containsText" dxfId="435" priority="16" operator="containsText" text="Atende">
      <formula>NOT(ISERROR(SEARCH("Atende",D103)))</formula>
    </cfRule>
  </conditionalFormatting>
  <conditionalFormatting sqref="D108:D109">
    <cfRule type="containsText" dxfId="434" priority="9" operator="containsText" text="Atende Parcialmente">
      <formula>NOT(ISERROR(SEARCH("Atende Parcialmente",D108)))</formula>
    </cfRule>
    <cfRule type="containsText" dxfId="433" priority="10" operator="containsText" text="Não Se Aplica">
      <formula>NOT(ISERROR(SEARCH("Não Se Aplica",D108)))</formula>
    </cfRule>
    <cfRule type="containsText" dxfId="432" priority="11" operator="containsText" text="Não Atende">
      <formula>NOT(ISERROR(SEARCH("Não Atende",D108)))</formula>
    </cfRule>
    <cfRule type="containsText" dxfId="431" priority="12" operator="containsText" text="Atende">
      <formula>NOT(ISERROR(SEARCH("Atende",D108)))</formula>
    </cfRule>
  </conditionalFormatting>
  <conditionalFormatting sqref="D111:D138">
    <cfRule type="containsText" dxfId="430" priority="5" operator="containsText" text="Atende Parcialmente">
      <formula>NOT(ISERROR(SEARCH("Atende Parcialmente",D111)))</formula>
    </cfRule>
    <cfRule type="containsText" dxfId="429" priority="6" operator="containsText" text="Não Se Aplica">
      <formula>NOT(ISERROR(SEARCH("Não Se Aplica",D111)))</formula>
    </cfRule>
    <cfRule type="containsText" dxfId="428" priority="7" operator="containsText" text="Não Atende">
      <formula>NOT(ISERROR(SEARCH("Não Atende",D111)))</formula>
    </cfRule>
    <cfRule type="containsText" dxfId="427" priority="8" operator="containsText" text="Atende">
      <formula>NOT(ISERROR(SEARCH("Atende",D111)))</formula>
    </cfRule>
  </conditionalFormatting>
  <conditionalFormatting sqref="D140:D145">
    <cfRule type="containsText" dxfId="426" priority="1" operator="containsText" text="Atende Parcialmente">
      <formula>NOT(ISERROR(SEARCH("Atende Parcialmente",D140)))</formula>
    </cfRule>
    <cfRule type="containsText" dxfId="425" priority="2" operator="containsText" text="Não Se Aplica">
      <formula>NOT(ISERROR(SEARCH("Não Se Aplica",D140)))</formula>
    </cfRule>
    <cfRule type="containsText" dxfId="424" priority="3" operator="containsText" text="Não Atende">
      <formula>NOT(ISERROR(SEARCH("Não Atende",D140)))</formula>
    </cfRule>
    <cfRule type="containsText" dxfId="423" priority="4" operator="containsText" text="Atende">
      <formula>NOT(ISERROR(SEARCH("Atende",D140)))</formula>
    </cfRule>
  </conditionalFormatting>
  <dataValidations count="1">
    <dataValidation type="list" allowBlank="1" showInputMessage="1" showErrorMessage="1" sqref="D19:D20 D23:D31 D33:D38 D40:D41 D43:D45 D47:D51 D54:D57 D59:D67 D69:D74 D76 D78:D83 D85:D92 D94 D96:D101 D103:D106 D108:D109 D111:D138 D140:D145" xr:uid="{AD45230B-8782-4649-9278-3FDB2F252834}">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ilha14"/>
  <dimension ref="A1:M43"/>
  <sheetViews>
    <sheetView showGridLines="0" view="pageBreakPreview" zoomScale="80" zoomScaleNormal="100" zoomScaleSheetLayoutView="80" workbookViewId="0">
      <selection activeCell="H26"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27</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COUNTIF(D$1:$D$200,"Atende")</f>
        <v>8</v>
      </c>
      <c r="J6" s="157">
        <f>I6/$I$10</f>
        <v>0.4</v>
      </c>
    </row>
    <row r="7" spans="1:13" ht="15" customHeight="1" x14ac:dyDescent="0.3">
      <c r="A7" s="36" t="s">
        <v>10</v>
      </c>
      <c r="B7" s="34"/>
      <c r="C7" s="280"/>
      <c r="D7" s="280"/>
      <c r="E7" s="280"/>
      <c r="F7" s="94"/>
      <c r="H7" s="158" t="s">
        <v>1168</v>
      </c>
      <c r="I7" s="156">
        <f>COUNTIF(D$1:$D$200,"Atende Parcialmente")</f>
        <v>6</v>
      </c>
      <c r="J7" s="157">
        <f t="shared" ref="J7:J10" si="0">I7/$I$10</f>
        <v>0.3</v>
      </c>
    </row>
    <row r="8" spans="1:13" ht="15" customHeight="1" x14ac:dyDescent="0.3">
      <c r="A8" s="36" t="s">
        <v>11</v>
      </c>
      <c r="B8" s="34"/>
      <c r="C8" s="280"/>
      <c r="D8" s="280"/>
      <c r="E8" s="280"/>
      <c r="F8" s="94"/>
      <c r="H8" s="156" t="s">
        <v>1117</v>
      </c>
      <c r="I8" s="156">
        <f>COUNTIF(D$1:$D$200,"Não Atende")</f>
        <v>5</v>
      </c>
      <c r="J8" s="157">
        <f t="shared" si="0"/>
        <v>0.25</v>
      </c>
    </row>
    <row r="9" spans="1:13" ht="15" customHeight="1" x14ac:dyDescent="0.3">
      <c r="A9" s="36" t="s">
        <v>12</v>
      </c>
      <c r="B9" s="34"/>
      <c r="C9" s="93"/>
      <c r="D9" s="8" t="s">
        <v>13</v>
      </c>
      <c r="E9" s="93"/>
      <c r="F9" s="94"/>
      <c r="H9" s="156" t="s">
        <v>1116</v>
      </c>
      <c r="I9" s="156">
        <f>COUNTIF(D$1:$D$200,"Não Se Aplica")</f>
        <v>1</v>
      </c>
      <c r="J9" s="157">
        <f t="shared" si="0"/>
        <v>0.05</v>
      </c>
    </row>
    <row r="10" spans="1:13" ht="15" customHeight="1" x14ac:dyDescent="0.3">
      <c r="A10" s="36" t="s">
        <v>14</v>
      </c>
      <c r="B10" s="34"/>
      <c r="C10" s="95"/>
      <c r="D10" s="8"/>
      <c r="E10" s="95"/>
      <c r="F10" s="94"/>
      <c r="I10" s="156">
        <f>SUM(I6:I9)</f>
        <v>20</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34.5"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x14ac:dyDescent="0.3">
      <c r="A22" s="16">
        <v>3</v>
      </c>
      <c r="B22" s="16" t="s">
        <v>109</v>
      </c>
      <c r="C22" s="17" t="s">
        <v>97</v>
      </c>
      <c r="D22" s="18" t="s">
        <v>1168</v>
      </c>
      <c r="E22" s="19"/>
      <c r="F22" s="39"/>
    </row>
    <row r="23" spans="1:6" ht="30" x14ac:dyDescent="0.3">
      <c r="A23" s="16">
        <f>A22+1</f>
        <v>4</v>
      </c>
      <c r="B23" s="16" t="s">
        <v>28</v>
      </c>
      <c r="C23" s="66" t="s">
        <v>98</v>
      </c>
      <c r="D23" s="18" t="s">
        <v>1168</v>
      </c>
      <c r="E23" s="69"/>
      <c r="F23" s="39"/>
    </row>
    <row r="24" spans="1:6" ht="45" x14ac:dyDescent="0.3">
      <c r="A24" s="16">
        <f t="shared" ref="A24:A39" si="1">A23+1</f>
        <v>5</v>
      </c>
      <c r="B24" s="16"/>
      <c r="C24" s="17" t="s">
        <v>99</v>
      </c>
      <c r="D24" s="18" t="s">
        <v>1118</v>
      </c>
      <c r="E24" s="69"/>
      <c r="F24" s="39"/>
    </row>
    <row r="25" spans="1:6" ht="30" x14ac:dyDescent="0.3">
      <c r="A25" s="16">
        <f t="shared" si="1"/>
        <v>6</v>
      </c>
      <c r="B25" s="20" t="s">
        <v>28</v>
      </c>
      <c r="C25" s="17" t="s">
        <v>113</v>
      </c>
      <c r="D25" s="18" t="s">
        <v>1118</v>
      </c>
      <c r="E25" s="69"/>
      <c r="F25" s="39"/>
    </row>
    <row r="26" spans="1:6" ht="30" x14ac:dyDescent="0.3">
      <c r="A26" s="16">
        <f t="shared" si="1"/>
        <v>7</v>
      </c>
      <c r="B26" s="20" t="s">
        <v>29</v>
      </c>
      <c r="C26" s="17" t="s">
        <v>100</v>
      </c>
      <c r="D26" s="18" t="s">
        <v>1117</v>
      </c>
      <c r="E26" s="69"/>
      <c r="F26" s="39"/>
    </row>
    <row r="27" spans="1:6" ht="30" x14ac:dyDescent="0.3">
      <c r="A27" s="16">
        <f t="shared" si="1"/>
        <v>8</v>
      </c>
      <c r="B27" s="20" t="s">
        <v>29</v>
      </c>
      <c r="C27" s="17" t="s">
        <v>101</v>
      </c>
      <c r="D27" s="18" t="s">
        <v>1117</v>
      </c>
      <c r="E27" s="69"/>
      <c r="F27" s="39"/>
    </row>
    <row r="28" spans="1:6" ht="45" x14ac:dyDescent="0.3">
      <c r="A28" s="16">
        <f t="shared" si="1"/>
        <v>9</v>
      </c>
      <c r="B28" s="16" t="s">
        <v>30</v>
      </c>
      <c r="C28" s="91" t="s">
        <v>102</v>
      </c>
      <c r="D28" s="18" t="s">
        <v>1168</v>
      </c>
      <c r="E28" s="69"/>
      <c r="F28" s="39"/>
    </row>
    <row r="29" spans="1:6" ht="30" x14ac:dyDescent="0.3">
      <c r="A29" s="16">
        <f t="shared" si="1"/>
        <v>10</v>
      </c>
      <c r="B29" s="78" t="s">
        <v>35</v>
      </c>
      <c r="C29" s="70" t="s">
        <v>111</v>
      </c>
      <c r="D29" s="18" t="s">
        <v>1168</v>
      </c>
      <c r="E29" s="69"/>
      <c r="F29" s="39"/>
    </row>
    <row r="30" spans="1:6" ht="45" x14ac:dyDescent="0.3">
      <c r="A30" s="16">
        <f t="shared" si="1"/>
        <v>11</v>
      </c>
      <c r="B30" s="78" t="s">
        <v>36</v>
      </c>
      <c r="C30" s="70" t="s">
        <v>112</v>
      </c>
      <c r="D30" s="18" t="s">
        <v>1117</v>
      </c>
      <c r="E30" s="69"/>
      <c r="F30" s="39"/>
    </row>
    <row r="31" spans="1:6" ht="30" x14ac:dyDescent="0.3">
      <c r="A31" s="16">
        <f t="shared" si="1"/>
        <v>12</v>
      </c>
      <c r="B31" s="16" t="s">
        <v>38</v>
      </c>
      <c r="C31" s="91" t="s">
        <v>108</v>
      </c>
      <c r="D31" s="18" t="s">
        <v>1117</v>
      </c>
      <c r="E31" s="69"/>
      <c r="F31" s="39"/>
    </row>
    <row r="32" spans="1:6" ht="30" x14ac:dyDescent="0.3">
      <c r="A32" s="16">
        <f t="shared" si="1"/>
        <v>13</v>
      </c>
      <c r="B32" s="16" t="s">
        <v>38</v>
      </c>
      <c r="C32" s="91" t="s">
        <v>114</v>
      </c>
      <c r="D32" s="18" t="s">
        <v>1117</v>
      </c>
      <c r="E32" s="69"/>
      <c r="F32" s="39"/>
    </row>
    <row r="33" spans="1:11" x14ac:dyDescent="0.3">
      <c r="A33" s="16">
        <f t="shared" si="1"/>
        <v>14</v>
      </c>
      <c r="B33" s="16" t="s">
        <v>37</v>
      </c>
      <c r="C33" s="91" t="s">
        <v>110</v>
      </c>
      <c r="D33" s="18" t="s">
        <v>1118</v>
      </c>
      <c r="E33" s="69"/>
      <c r="F33" s="39"/>
    </row>
    <row r="34" spans="1:11" x14ac:dyDescent="0.3">
      <c r="A34" s="16">
        <f t="shared" si="1"/>
        <v>15</v>
      </c>
      <c r="B34" s="16" t="s">
        <v>31</v>
      </c>
      <c r="C34" s="91" t="s">
        <v>103</v>
      </c>
      <c r="D34" s="18" t="s">
        <v>1116</v>
      </c>
      <c r="E34" s="92"/>
      <c r="F34" s="39"/>
      <c r="H34" s="58"/>
      <c r="I34" s="58"/>
      <c r="J34" s="58"/>
      <c r="K34" s="58"/>
    </row>
    <row r="35" spans="1:11" ht="45" x14ac:dyDescent="0.3">
      <c r="A35" s="16">
        <f t="shared" si="1"/>
        <v>16</v>
      </c>
      <c r="B35" s="16" t="s">
        <v>32</v>
      </c>
      <c r="C35" s="91" t="s">
        <v>104</v>
      </c>
      <c r="D35" s="18" t="s">
        <v>1118</v>
      </c>
      <c r="E35" s="69"/>
      <c r="F35" s="39"/>
    </row>
    <row r="36" spans="1:11" ht="30" x14ac:dyDescent="0.3">
      <c r="A36" s="16">
        <f t="shared" si="1"/>
        <v>17</v>
      </c>
      <c r="B36" s="16" t="s">
        <v>33</v>
      </c>
      <c r="C36" s="91" t="s">
        <v>105</v>
      </c>
      <c r="D36" s="18" t="s">
        <v>1118</v>
      </c>
      <c r="E36" s="69"/>
      <c r="F36" s="39"/>
    </row>
    <row r="37" spans="1:11" ht="30" x14ac:dyDescent="0.3">
      <c r="A37" s="16">
        <f t="shared" si="1"/>
        <v>18</v>
      </c>
      <c r="B37" s="16" t="s">
        <v>34</v>
      </c>
      <c r="C37" s="91" t="s">
        <v>106</v>
      </c>
      <c r="D37" s="18" t="s">
        <v>1118</v>
      </c>
      <c r="E37" s="69"/>
      <c r="F37" s="39"/>
    </row>
    <row r="38" spans="1:11" ht="30" x14ac:dyDescent="0.3">
      <c r="A38" s="16">
        <f t="shared" si="1"/>
        <v>19</v>
      </c>
      <c r="B38" s="16" t="s">
        <v>29</v>
      </c>
      <c r="C38" s="91" t="s">
        <v>107</v>
      </c>
      <c r="D38" s="18" t="s">
        <v>1118</v>
      </c>
      <c r="E38" s="69"/>
      <c r="F38" s="39"/>
    </row>
    <row r="39" spans="1:11" ht="49.5" customHeight="1" x14ac:dyDescent="0.3">
      <c r="A39" s="16">
        <f t="shared" si="1"/>
        <v>20</v>
      </c>
      <c r="B39" s="83"/>
      <c r="C39" s="91" t="s">
        <v>39</v>
      </c>
      <c r="D39" s="18" t="s">
        <v>1118</v>
      </c>
      <c r="E39" s="69"/>
      <c r="F39" s="39"/>
    </row>
    <row r="40" spans="1:11" x14ac:dyDescent="0.3">
      <c r="A40" s="21"/>
      <c r="B40" s="22"/>
      <c r="C40" s="22"/>
      <c r="D40" s="22"/>
      <c r="E40" s="22"/>
      <c r="F40" s="23"/>
    </row>
    <row r="41" spans="1:11" x14ac:dyDescent="0.3">
      <c r="A41" s="9"/>
      <c r="F41" s="24"/>
    </row>
    <row r="42" spans="1:11" x14ac:dyDescent="0.3">
      <c r="A42" s="9"/>
      <c r="E42" s="25" t="s">
        <v>95</v>
      </c>
      <c r="F42" s="24"/>
    </row>
    <row r="43" spans="1:11" x14ac:dyDescent="0.3">
      <c r="A43" s="26"/>
      <c r="B43" s="27"/>
      <c r="C43" s="27"/>
      <c r="D43" s="13"/>
      <c r="E43" s="13"/>
      <c r="F43" s="28"/>
    </row>
  </sheetData>
  <mergeCells count="17">
    <mergeCell ref="C21:D21"/>
    <mergeCell ref="A6:F6"/>
    <mergeCell ref="A1:B4"/>
    <mergeCell ref="C1:E1"/>
    <mergeCell ref="C2:E2"/>
    <mergeCell ref="C3:E3"/>
    <mergeCell ref="C4:E4"/>
    <mergeCell ref="A18:D18"/>
    <mergeCell ref="B19:C19"/>
    <mergeCell ref="B20:C20"/>
    <mergeCell ref="A13:F13"/>
    <mergeCell ref="A17:D17"/>
    <mergeCell ref="H3:J3"/>
    <mergeCell ref="C7:E7"/>
    <mergeCell ref="C8:E8"/>
    <mergeCell ref="B14:D14"/>
    <mergeCell ref="C15:E15"/>
  </mergeCells>
  <conditionalFormatting sqref="D19:D20">
    <cfRule type="containsText" dxfId="422" priority="5" operator="containsText" text="Atende Parcialmente">
      <formula>NOT(ISERROR(SEARCH("Atende Parcialmente",D19)))</formula>
    </cfRule>
    <cfRule type="containsText" dxfId="421" priority="6" operator="containsText" text="Não Se Aplica">
      <formula>NOT(ISERROR(SEARCH("Não Se Aplica",D19)))</formula>
    </cfRule>
    <cfRule type="containsText" dxfId="420" priority="7" operator="containsText" text="Não Atende">
      <formula>NOT(ISERROR(SEARCH("Não Atende",D19)))</formula>
    </cfRule>
    <cfRule type="containsText" dxfId="419" priority="8" operator="containsText" text="Atende">
      <formula>NOT(ISERROR(SEARCH("Atende",D19)))</formula>
    </cfRule>
  </conditionalFormatting>
  <conditionalFormatting sqref="D22:D39">
    <cfRule type="containsText" dxfId="418" priority="1" operator="containsText" text="Atende Parcialmente">
      <formula>NOT(ISERROR(SEARCH("Atende Parcialmente",D22)))</formula>
    </cfRule>
    <cfRule type="containsText" dxfId="417" priority="2" operator="containsText" text="Não Se Aplica">
      <formula>NOT(ISERROR(SEARCH("Não Se Aplica",D22)))</formula>
    </cfRule>
    <cfRule type="containsText" dxfId="416" priority="3" operator="containsText" text="Não Atende">
      <formula>NOT(ISERROR(SEARCH("Não Atende",D22)))</formula>
    </cfRule>
    <cfRule type="containsText" dxfId="415" priority="4" operator="containsText" text="Atende">
      <formula>NOT(ISERROR(SEARCH("Atende",D22)))</formula>
    </cfRule>
  </conditionalFormatting>
  <dataValidations count="1">
    <dataValidation type="list" allowBlank="1" showInputMessage="1" showErrorMessage="1" sqref="D19:D20 D22:D39" xr:uid="{B1B1FA0B-5B9D-4984-9B9F-DE07DE692044}">
      <formula1>"Atende, Atende Parcialmente, Não Atende, Não Se Aplica"</formula1>
    </dataValidation>
  </dataValidations>
  <printOptions horizontalCentered="1"/>
  <pageMargins left="0.51181102362204722" right="0.51181102362204722" top="0.78740157480314965" bottom="0.78740157480314965" header="0.31496062992125984" footer="0.31496062992125984"/>
  <pageSetup paperSize="9" scale="4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70D01-22A5-491E-9B5D-1D6398EBB433}">
  <dimension ref="A1:M52"/>
  <sheetViews>
    <sheetView showGridLines="0" view="pageBreakPreview" zoomScale="80" zoomScaleNormal="100" zoomScaleSheetLayoutView="80" workbookViewId="0">
      <selection activeCell="H26"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1184</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COUNTIF(D$1:$D$169,"Atende")</f>
        <v>2</v>
      </c>
      <c r="J6" s="157">
        <f>I6/$I$10</f>
        <v>8.6956521739130432E-2</v>
      </c>
    </row>
    <row r="7" spans="1:13" ht="15" customHeight="1" x14ac:dyDescent="0.3">
      <c r="A7" s="36" t="s">
        <v>10</v>
      </c>
      <c r="B7" s="34"/>
      <c r="C7" s="280"/>
      <c r="D7" s="280"/>
      <c r="E7" s="280"/>
      <c r="F7" s="94"/>
      <c r="H7" s="158" t="s">
        <v>1168</v>
      </c>
      <c r="I7" s="156">
        <f>COUNTIF(D$1:$D$169,"Atende Parcialmente")</f>
        <v>12</v>
      </c>
      <c r="J7" s="157">
        <f t="shared" ref="J7:J10" si="0">I7/$I$10</f>
        <v>0.52173913043478259</v>
      </c>
    </row>
    <row r="8" spans="1:13" ht="15" customHeight="1" x14ac:dyDescent="0.3">
      <c r="A8" s="36" t="s">
        <v>11</v>
      </c>
      <c r="B8" s="34"/>
      <c r="C8" s="280"/>
      <c r="D8" s="280"/>
      <c r="E8" s="280"/>
      <c r="F8" s="94"/>
      <c r="H8" s="156" t="s">
        <v>1117</v>
      </c>
      <c r="I8" s="156">
        <f>COUNTIF(D$1:$D$169,"Não Atende")</f>
        <v>8</v>
      </c>
      <c r="J8" s="157">
        <f t="shared" si="0"/>
        <v>0.34782608695652173</v>
      </c>
    </row>
    <row r="9" spans="1:13" ht="15" customHeight="1" x14ac:dyDescent="0.3">
      <c r="A9" s="36" t="s">
        <v>12</v>
      </c>
      <c r="B9" s="34"/>
      <c r="C9" s="93"/>
      <c r="D9" s="8" t="s">
        <v>13</v>
      </c>
      <c r="E9" s="93"/>
      <c r="F9" s="94"/>
      <c r="H9" s="156" t="s">
        <v>1116</v>
      </c>
      <c r="I9" s="156">
        <f>COUNTIF(D$1:$D$169,"Não Se Aplica")</f>
        <v>1</v>
      </c>
      <c r="J9" s="157">
        <f t="shared" si="0"/>
        <v>4.3478260869565216E-2</v>
      </c>
    </row>
    <row r="10" spans="1:13" ht="15" customHeight="1" x14ac:dyDescent="0.3">
      <c r="A10" s="36" t="s">
        <v>14</v>
      </c>
      <c r="B10" s="34"/>
      <c r="C10" s="95"/>
      <c r="D10" s="8"/>
      <c r="E10" s="95"/>
      <c r="F10" s="94"/>
      <c r="I10" s="156">
        <f>SUM(I6:I9)</f>
        <v>23</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x14ac:dyDescent="0.3">
      <c r="A22" s="73"/>
      <c r="B22" s="73"/>
      <c r="C22" s="74" t="s">
        <v>1268</v>
      </c>
      <c r="D22" s="30"/>
      <c r="E22" s="75"/>
      <c r="F22" s="76"/>
    </row>
    <row r="23" spans="1:6" x14ac:dyDescent="0.3">
      <c r="A23" s="73"/>
      <c r="B23" s="73"/>
      <c r="C23" s="204" t="s">
        <v>1269</v>
      </c>
      <c r="D23" s="30"/>
      <c r="E23" s="75"/>
      <c r="F23" s="76"/>
    </row>
    <row r="24" spans="1:6" ht="30" x14ac:dyDescent="0.3">
      <c r="A24" s="16">
        <v>3</v>
      </c>
      <c r="B24" s="16" t="s">
        <v>1279</v>
      </c>
      <c r="C24" s="68" t="s">
        <v>1270</v>
      </c>
      <c r="D24" s="18" t="s">
        <v>1116</v>
      </c>
      <c r="E24" s="69"/>
      <c r="F24" s="39"/>
    </row>
    <row r="25" spans="1:6" x14ac:dyDescent="0.3">
      <c r="A25" s="16">
        <v>4</v>
      </c>
      <c r="B25" s="16" t="s">
        <v>1279</v>
      </c>
      <c r="C25" s="67" t="s">
        <v>1271</v>
      </c>
      <c r="D25" s="18" t="s">
        <v>1168</v>
      </c>
      <c r="E25" s="69"/>
      <c r="F25" s="39"/>
    </row>
    <row r="26" spans="1:6" ht="30" x14ac:dyDescent="0.3">
      <c r="A26" s="16">
        <v>5</v>
      </c>
      <c r="B26" s="16" t="s">
        <v>1279</v>
      </c>
      <c r="C26" s="67" t="s">
        <v>1272</v>
      </c>
      <c r="D26" s="18" t="s">
        <v>1168</v>
      </c>
      <c r="E26" s="69"/>
      <c r="F26" s="39"/>
    </row>
    <row r="27" spans="1:6" x14ac:dyDescent="0.3">
      <c r="A27" s="73"/>
      <c r="B27" s="73"/>
      <c r="C27" s="204" t="s">
        <v>1273</v>
      </c>
      <c r="D27" s="30"/>
      <c r="E27" s="75"/>
      <c r="F27" s="76"/>
    </row>
    <row r="28" spans="1:6" x14ac:dyDescent="0.3">
      <c r="A28" s="16">
        <v>6</v>
      </c>
      <c r="B28" s="16" t="s">
        <v>1279</v>
      </c>
      <c r="C28" s="70" t="s">
        <v>1630</v>
      </c>
      <c r="D28" s="18" t="s">
        <v>1168</v>
      </c>
      <c r="E28" s="69"/>
      <c r="F28" s="39"/>
    </row>
    <row r="29" spans="1:6" ht="30" x14ac:dyDescent="0.3">
      <c r="A29" s="16">
        <f>A28+1</f>
        <v>7</v>
      </c>
      <c r="B29" s="16" t="s">
        <v>1279</v>
      </c>
      <c r="C29" s="70" t="s">
        <v>1274</v>
      </c>
      <c r="D29" s="18" t="s">
        <v>1168</v>
      </c>
      <c r="E29" s="69"/>
      <c r="F29" s="39"/>
    </row>
    <row r="30" spans="1:6" x14ac:dyDescent="0.3">
      <c r="A30" s="16">
        <f t="shared" ref="A30:A48" si="1">A29+1</f>
        <v>8</v>
      </c>
      <c r="B30" s="16" t="s">
        <v>1279</v>
      </c>
      <c r="C30" s="70" t="s">
        <v>1275</v>
      </c>
      <c r="D30" s="18" t="s">
        <v>1118</v>
      </c>
      <c r="E30" s="69"/>
      <c r="F30" s="39"/>
    </row>
    <row r="31" spans="1:6" x14ac:dyDescent="0.3">
      <c r="A31" s="16">
        <f t="shared" si="1"/>
        <v>9</v>
      </c>
      <c r="B31" s="16" t="s">
        <v>1279</v>
      </c>
      <c r="C31" s="67" t="s">
        <v>1652</v>
      </c>
      <c r="D31" s="18" t="s">
        <v>1168</v>
      </c>
      <c r="E31" s="69"/>
      <c r="F31" s="39"/>
    </row>
    <row r="32" spans="1:6" x14ac:dyDescent="0.3">
      <c r="A32" s="73"/>
      <c r="B32" s="73"/>
      <c r="C32" s="204" t="s">
        <v>1276</v>
      </c>
      <c r="D32" s="30"/>
      <c r="E32" s="75"/>
      <c r="F32" s="76"/>
    </row>
    <row r="33" spans="1:11" x14ac:dyDescent="0.3">
      <c r="A33" s="16">
        <v>10</v>
      </c>
      <c r="B33" s="16" t="s">
        <v>1279</v>
      </c>
      <c r="C33" s="70" t="s">
        <v>1277</v>
      </c>
      <c r="D33" s="18" t="s">
        <v>1168</v>
      </c>
      <c r="E33" s="69"/>
      <c r="F33" s="39"/>
    </row>
    <row r="34" spans="1:11" x14ac:dyDescent="0.3">
      <c r="A34" s="16">
        <f t="shared" si="1"/>
        <v>11</v>
      </c>
      <c r="B34" s="16" t="s">
        <v>1279</v>
      </c>
      <c r="C34" s="70" t="s">
        <v>1278</v>
      </c>
      <c r="D34" s="18" t="s">
        <v>1168</v>
      </c>
      <c r="E34" s="69"/>
      <c r="F34" s="39"/>
    </row>
    <row r="35" spans="1:11" x14ac:dyDescent="0.3">
      <c r="A35" s="73"/>
      <c r="B35" s="73"/>
      <c r="C35" s="205" t="s">
        <v>1280</v>
      </c>
      <c r="D35" s="30"/>
      <c r="E35" s="80"/>
      <c r="F35" s="76"/>
    </row>
    <row r="36" spans="1:11" x14ac:dyDescent="0.3">
      <c r="A36" s="16">
        <v>12</v>
      </c>
      <c r="B36" s="16" t="s">
        <v>1293</v>
      </c>
      <c r="C36" s="206" t="s">
        <v>1281</v>
      </c>
      <c r="D36" s="18" t="s">
        <v>1117</v>
      </c>
      <c r="E36" s="69"/>
      <c r="F36" s="39"/>
    </row>
    <row r="37" spans="1:11" x14ac:dyDescent="0.3">
      <c r="A37" s="16">
        <f t="shared" si="1"/>
        <v>13</v>
      </c>
      <c r="B37" s="16" t="s">
        <v>1293</v>
      </c>
      <c r="C37" s="206" t="s">
        <v>1282</v>
      </c>
      <c r="D37" s="18" t="s">
        <v>1117</v>
      </c>
      <c r="E37" s="69"/>
      <c r="F37" s="39"/>
    </row>
    <row r="38" spans="1:11" ht="30" x14ac:dyDescent="0.3">
      <c r="A38" s="16">
        <f t="shared" si="1"/>
        <v>14</v>
      </c>
      <c r="B38" s="16" t="s">
        <v>1293</v>
      </c>
      <c r="C38" s="206" t="s">
        <v>1283</v>
      </c>
      <c r="D38" s="18" t="s">
        <v>1117</v>
      </c>
      <c r="E38" s="69"/>
      <c r="F38" s="39"/>
    </row>
    <row r="39" spans="1:11" x14ac:dyDescent="0.3">
      <c r="A39" s="16">
        <f t="shared" si="1"/>
        <v>15</v>
      </c>
      <c r="B39" s="16" t="s">
        <v>1293</v>
      </c>
      <c r="C39" s="206" t="s">
        <v>1284</v>
      </c>
      <c r="D39" s="18" t="s">
        <v>1117</v>
      </c>
      <c r="E39" s="69"/>
      <c r="F39" s="39"/>
    </row>
    <row r="40" spans="1:11" ht="60" x14ac:dyDescent="0.3">
      <c r="A40" s="16">
        <f t="shared" si="1"/>
        <v>16</v>
      </c>
      <c r="B40" s="16" t="s">
        <v>1654</v>
      </c>
      <c r="C40" s="206" t="s">
        <v>1653</v>
      </c>
      <c r="D40" s="18" t="s">
        <v>1117</v>
      </c>
      <c r="E40" s="69"/>
      <c r="F40" s="39"/>
    </row>
    <row r="41" spans="1:11" ht="30" x14ac:dyDescent="0.3">
      <c r="A41" s="73"/>
      <c r="B41" s="73"/>
      <c r="C41" s="205" t="s">
        <v>1285</v>
      </c>
      <c r="D41" s="30"/>
      <c r="E41" s="121"/>
      <c r="F41" s="76"/>
      <c r="H41" s="58"/>
      <c r="I41" s="58"/>
      <c r="J41" s="58"/>
      <c r="K41" s="58"/>
    </row>
    <row r="42" spans="1:11" x14ac:dyDescent="0.3">
      <c r="A42" s="16">
        <v>17</v>
      </c>
      <c r="B42" s="16" t="s">
        <v>1293</v>
      </c>
      <c r="C42" s="206" t="s">
        <v>1286</v>
      </c>
      <c r="D42" s="18" t="s">
        <v>1168</v>
      </c>
      <c r="E42" s="69"/>
      <c r="F42" s="39"/>
    </row>
    <row r="43" spans="1:11" ht="30" x14ac:dyDescent="0.3">
      <c r="A43" s="16">
        <f t="shared" si="1"/>
        <v>18</v>
      </c>
      <c r="B43" s="16" t="s">
        <v>1293</v>
      </c>
      <c r="C43" s="206" t="s">
        <v>1287</v>
      </c>
      <c r="D43" s="18" t="s">
        <v>1117</v>
      </c>
      <c r="E43" s="69"/>
      <c r="F43" s="39"/>
    </row>
    <row r="44" spans="1:11" ht="30" x14ac:dyDescent="0.3">
      <c r="A44" s="16">
        <f t="shared" si="1"/>
        <v>19</v>
      </c>
      <c r="B44" s="16" t="s">
        <v>1293</v>
      </c>
      <c r="C44" s="206" t="s">
        <v>1288</v>
      </c>
      <c r="D44" s="18" t="s">
        <v>1117</v>
      </c>
      <c r="E44" s="69"/>
      <c r="F44" s="39"/>
    </row>
    <row r="45" spans="1:11" ht="30" x14ac:dyDescent="0.3">
      <c r="A45" s="16">
        <f t="shared" si="1"/>
        <v>20</v>
      </c>
      <c r="B45" s="16" t="s">
        <v>1293</v>
      </c>
      <c r="C45" s="206" t="s">
        <v>1289</v>
      </c>
      <c r="D45" s="18" t="s">
        <v>1117</v>
      </c>
      <c r="E45" s="69"/>
      <c r="F45" s="39"/>
    </row>
    <row r="46" spans="1:11" x14ac:dyDescent="0.3">
      <c r="A46" s="16">
        <f t="shared" si="1"/>
        <v>21</v>
      </c>
      <c r="B46" s="16" t="s">
        <v>1293</v>
      </c>
      <c r="C46" s="206" t="s">
        <v>1290</v>
      </c>
      <c r="D46" s="18" t="s">
        <v>1168</v>
      </c>
      <c r="E46" s="69"/>
      <c r="F46" s="39"/>
    </row>
    <row r="47" spans="1:11" ht="30" x14ac:dyDescent="0.3">
      <c r="A47" s="16">
        <f t="shared" si="1"/>
        <v>22</v>
      </c>
      <c r="B47" s="16" t="s">
        <v>1293</v>
      </c>
      <c r="C47" s="206" t="s">
        <v>1291</v>
      </c>
      <c r="D47" s="18" t="s">
        <v>1168</v>
      </c>
      <c r="E47" s="69"/>
      <c r="F47" s="39"/>
    </row>
    <row r="48" spans="1:11" x14ac:dyDescent="0.3">
      <c r="A48" s="16">
        <f t="shared" si="1"/>
        <v>23</v>
      </c>
      <c r="B48" s="16" t="s">
        <v>1293</v>
      </c>
      <c r="C48" s="207" t="s">
        <v>1292</v>
      </c>
      <c r="D48" s="18" t="s">
        <v>1118</v>
      </c>
      <c r="E48" s="69"/>
      <c r="F48" s="39"/>
    </row>
    <row r="49" spans="1:6" x14ac:dyDescent="0.3">
      <c r="A49" s="21"/>
      <c r="B49" s="22"/>
      <c r="C49" s="22"/>
      <c r="D49" s="22"/>
      <c r="E49" s="22"/>
      <c r="F49" s="23"/>
    </row>
    <row r="50" spans="1:6" x14ac:dyDescent="0.3">
      <c r="A50" s="9"/>
      <c r="F50" s="24"/>
    </row>
    <row r="51" spans="1:6" x14ac:dyDescent="0.3">
      <c r="A51" s="9"/>
      <c r="E51" s="25" t="s">
        <v>95</v>
      </c>
      <c r="F51" s="24"/>
    </row>
    <row r="52" spans="1:6" x14ac:dyDescent="0.3">
      <c r="A52" s="26"/>
      <c r="B52" s="27"/>
      <c r="C52" s="27"/>
      <c r="D52" s="13"/>
      <c r="E52" s="13"/>
      <c r="F52" s="28"/>
    </row>
  </sheetData>
  <mergeCells count="17">
    <mergeCell ref="A18:D18"/>
    <mergeCell ref="B19:C19"/>
    <mergeCell ref="B20:C20"/>
    <mergeCell ref="C21:D21"/>
    <mergeCell ref="C7:E7"/>
    <mergeCell ref="C8:E8"/>
    <mergeCell ref="A13:F13"/>
    <mergeCell ref="B14:D14"/>
    <mergeCell ref="C15:E15"/>
    <mergeCell ref="A17:D17"/>
    <mergeCell ref="H3:J3"/>
    <mergeCell ref="A6:F6"/>
    <mergeCell ref="A1:B4"/>
    <mergeCell ref="C1:E1"/>
    <mergeCell ref="C2:E2"/>
    <mergeCell ref="C3:E3"/>
    <mergeCell ref="C4:E4"/>
  </mergeCells>
  <phoneticPr fontId="2" type="noConversion"/>
  <conditionalFormatting sqref="D19:D20 D22:D48">
    <cfRule type="containsText" dxfId="414" priority="5" operator="containsText" text="Atende Parcialmente">
      <formula>NOT(ISERROR(SEARCH("Atende Parcialmente",D19)))</formula>
    </cfRule>
    <cfRule type="containsText" dxfId="413" priority="6" operator="containsText" text="Não Se Aplica">
      <formula>NOT(ISERROR(SEARCH("Não Se Aplica",D19)))</formula>
    </cfRule>
    <cfRule type="containsText" dxfId="412" priority="7" operator="containsText" text="Não Atende">
      <formula>NOT(ISERROR(SEARCH("Não Atende",D19)))</formula>
    </cfRule>
    <cfRule type="containsText" dxfId="411" priority="8" operator="containsText" text="Atende">
      <formula>NOT(ISERROR(SEARCH("Atende",D19)))</formula>
    </cfRule>
  </conditionalFormatting>
  <dataValidations count="1">
    <dataValidation type="list" allowBlank="1" showInputMessage="1" showErrorMessage="1" sqref="D19:D20 D22:D48" xr:uid="{846A5642-2DF1-4608-BEAF-8CFD7D9E66F6}">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EB29C-B3A6-4466-B541-624C1ABE13B6}">
  <dimension ref="A1:L84"/>
  <sheetViews>
    <sheetView showGridLines="0" view="pageBreakPreview" topLeftCell="A55" zoomScale="80" zoomScaleNormal="100" zoomScaleSheetLayoutView="80" workbookViewId="0">
      <selection activeCell="D45" sqref="D45"/>
    </sheetView>
  </sheetViews>
  <sheetFormatPr defaultRowHeight="15" x14ac:dyDescent="0.3"/>
  <cols>
    <col min="1" max="1" width="16.5703125" style="35" customWidth="1"/>
    <col min="2" max="2" width="23.425781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1185</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COUNTIF(D$1:$D$235,"Atende")</f>
        <v>5</v>
      </c>
      <c r="J6" s="157">
        <f>I6/$I$10</f>
        <v>8.9285714285714288E-2</v>
      </c>
    </row>
    <row r="7" spans="1:12" ht="15" customHeight="1" x14ac:dyDescent="0.3">
      <c r="A7" s="36" t="s">
        <v>10</v>
      </c>
      <c r="B7" s="34"/>
      <c r="C7" s="280"/>
      <c r="D7" s="280"/>
      <c r="E7" s="280"/>
      <c r="F7" s="94"/>
      <c r="H7" s="158" t="s">
        <v>1168</v>
      </c>
      <c r="I7" s="156">
        <f>COUNTIF(D$1:$D$235,"Atende Parcialmente")</f>
        <v>6</v>
      </c>
      <c r="J7" s="157">
        <f t="shared" ref="J7:J10" si="0">I7/$I$10</f>
        <v>0.10714285714285714</v>
      </c>
    </row>
    <row r="8" spans="1:12" ht="15" customHeight="1" x14ac:dyDescent="0.3">
      <c r="A8" s="36" t="s">
        <v>11</v>
      </c>
      <c r="B8" s="34"/>
      <c r="C8" s="280"/>
      <c r="D8" s="280"/>
      <c r="E8" s="280"/>
      <c r="F8" s="94"/>
      <c r="H8" s="156" t="s">
        <v>1117</v>
      </c>
      <c r="I8" s="156">
        <f>COUNTIF(D$1:$D$235,"Não Atende")</f>
        <v>42</v>
      </c>
      <c r="J8" s="157">
        <f t="shared" si="0"/>
        <v>0.75</v>
      </c>
    </row>
    <row r="9" spans="1:12" ht="15" customHeight="1" x14ac:dyDescent="0.3">
      <c r="A9" s="36" t="s">
        <v>12</v>
      </c>
      <c r="B9" s="34"/>
      <c r="C9" s="93"/>
      <c r="D9" s="8" t="s">
        <v>13</v>
      </c>
      <c r="E9" s="93"/>
      <c r="F9" s="94"/>
      <c r="H9" s="156" t="s">
        <v>1116</v>
      </c>
      <c r="I9" s="156">
        <f>COUNTIF(D$1:$D$235,"Não Se Aplica")</f>
        <v>3</v>
      </c>
      <c r="J9" s="157">
        <f t="shared" si="0"/>
        <v>5.3571428571428568E-2</v>
      </c>
    </row>
    <row r="10" spans="1:12" ht="15" customHeight="1" x14ac:dyDescent="0.3">
      <c r="A10" s="36" t="s">
        <v>14</v>
      </c>
      <c r="B10" s="34"/>
      <c r="C10" s="95"/>
      <c r="D10" s="8"/>
      <c r="E10" s="95"/>
      <c r="F10" s="94"/>
      <c r="I10" s="156">
        <f>SUM(I6:I9)</f>
        <v>56</v>
      </c>
      <c r="J10" s="157">
        <f t="shared" si="0"/>
        <v>1</v>
      </c>
    </row>
    <row r="11" spans="1:12" ht="15" customHeight="1" x14ac:dyDescent="0.3">
      <c r="A11" s="96" t="s">
        <v>15</v>
      </c>
      <c r="B11" s="34"/>
      <c r="C11" s="95"/>
      <c r="D11" s="8"/>
      <c r="E11" s="95"/>
      <c r="F11" s="94"/>
    </row>
    <row r="12" spans="1:12" ht="3.75" customHeight="1" x14ac:dyDescent="0.3">
      <c r="A12" s="33"/>
      <c r="B12" s="34"/>
    </row>
    <row r="13" spans="1:12" ht="15" customHeight="1"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ht="15" customHeight="1"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1118</v>
      </c>
      <c r="E19" s="15"/>
      <c r="F19" s="39"/>
    </row>
    <row r="20" spans="1:6" ht="15" customHeight="1" x14ac:dyDescent="0.3">
      <c r="A20" s="41">
        <v>2</v>
      </c>
      <c r="B20" s="262" t="s">
        <v>19</v>
      </c>
      <c r="C20" s="263"/>
      <c r="D20" s="18" t="s">
        <v>1118</v>
      </c>
      <c r="E20" s="15"/>
      <c r="F20" s="39"/>
    </row>
    <row r="21" spans="1:6" x14ac:dyDescent="0.3">
      <c r="A21" s="234" t="s">
        <v>1</v>
      </c>
      <c r="B21" s="234" t="s">
        <v>2</v>
      </c>
      <c r="C21" s="268" t="s">
        <v>3</v>
      </c>
      <c r="D21" s="269"/>
      <c r="E21" s="233" t="s">
        <v>16</v>
      </c>
      <c r="F21" s="232"/>
    </row>
    <row r="22" spans="1:6" ht="3.75" customHeight="1" x14ac:dyDescent="0.3">
      <c r="A22" s="42"/>
      <c r="B22" s="4"/>
      <c r="F22" s="43"/>
    </row>
    <row r="23" spans="1:6" ht="15" customHeight="1" x14ac:dyDescent="0.3">
      <c r="A23" s="44"/>
      <c r="B23" s="44"/>
      <c r="C23" s="288" t="s">
        <v>1238</v>
      </c>
      <c r="D23" s="288"/>
      <c r="E23" s="76"/>
      <c r="F23" s="76"/>
    </row>
    <row r="24" spans="1:6" x14ac:dyDescent="0.3">
      <c r="A24" s="16">
        <v>3</v>
      </c>
      <c r="B24" s="16"/>
      <c r="C24" s="90" t="s">
        <v>1248</v>
      </c>
      <c r="D24" s="18" t="s">
        <v>1117</v>
      </c>
      <c r="E24" s="69"/>
      <c r="F24" s="39"/>
    </row>
    <row r="25" spans="1:6" x14ac:dyDescent="0.3">
      <c r="A25" s="16">
        <f>A24+1</f>
        <v>4</v>
      </c>
      <c r="B25" s="16"/>
      <c r="C25" s="90" t="s">
        <v>1263</v>
      </c>
      <c r="D25" s="18" t="s">
        <v>1117</v>
      </c>
      <c r="E25" s="69"/>
      <c r="F25" s="39"/>
    </row>
    <row r="26" spans="1:6" x14ac:dyDescent="0.3">
      <c r="A26" s="16">
        <f t="shared" ref="A26:A80" si="1">A25+1</f>
        <v>5</v>
      </c>
      <c r="B26" s="16"/>
      <c r="C26" s="90" t="s">
        <v>1249</v>
      </c>
      <c r="D26" s="18" t="s">
        <v>1168</v>
      </c>
      <c r="E26" s="69"/>
      <c r="F26" s="39"/>
    </row>
    <row r="27" spans="1:6" x14ac:dyDescent="0.3">
      <c r="A27" s="16">
        <f t="shared" si="1"/>
        <v>6</v>
      </c>
      <c r="B27" s="16"/>
      <c r="C27" s="90" t="s">
        <v>1250</v>
      </c>
      <c r="D27" s="18" t="s">
        <v>1118</v>
      </c>
      <c r="E27" s="69"/>
      <c r="F27" s="39"/>
    </row>
    <row r="28" spans="1:6" x14ac:dyDescent="0.3">
      <c r="A28" s="16">
        <f t="shared" si="1"/>
        <v>7</v>
      </c>
      <c r="B28" s="16"/>
      <c r="C28" s="90" t="s">
        <v>1265</v>
      </c>
      <c r="D28" s="18" t="s">
        <v>1117</v>
      </c>
      <c r="E28" s="69"/>
      <c r="F28" s="39"/>
    </row>
    <row r="29" spans="1:6" x14ac:dyDescent="0.3">
      <c r="A29" s="16">
        <f t="shared" si="1"/>
        <v>8</v>
      </c>
      <c r="B29" s="16"/>
      <c r="C29" s="90" t="s">
        <v>1266</v>
      </c>
      <c r="D29" s="18" t="s">
        <v>1117</v>
      </c>
      <c r="E29" s="69"/>
      <c r="F29" s="39"/>
    </row>
    <row r="30" spans="1:6" x14ac:dyDescent="0.3">
      <c r="A30" s="16">
        <f t="shared" si="1"/>
        <v>9</v>
      </c>
      <c r="B30" s="16"/>
      <c r="C30" s="90" t="s">
        <v>1267</v>
      </c>
      <c r="D30" s="18" t="s">
        <v>1116</v>
      </c>
      <c r="E30" s="69"/>
      <c r="F30" s="39"/>
    </row>
    <row r="31" spans="1:6" ht="30" x14ac:dyDescent="0.3">
      <c r="A31" s="16">
        <f t="shared" si="1"/>
        <v>10</v>
      </c>
      <c r="B31" s="16"/>
      <c r="C31" s="90" t="s">
        <v>1251</v>
      </c>
      <c r="D31" s="18" t="s">
        <v>1168</v>
      </c>
      <c r="E31" s="69"/>
      <c r="F31" s="39"/>
    </row>
    <row r="32" spans="1:6" x14ac:dyDescent="0.3">
      <c r="A32" s="16">
        <f t="shared" si="1"/>
        <v>11</v>
      </c>
      <c r="B32" s="16"/>
      <c r="C32" s="90" t="s">
        <v>1264</v>
      </c>
      <c r="D32" s="18" t="s">
        <v>1168</v>
      </c>
      <c r="E32" s="69"/>
      <c r="F32" s="39"/>
    </row>
    <row r="33" spans="1:10" ht="18" customHeight="1" x14ac:dyDescent="0.3">
      <c r="A33" s="73"/>
      <c r="B33" s="44"/>
      <c r="C33" s="301" t="s">
        <v>1237</v>
      </c>
      <c r="D33" s="302"/>
      <c r="E33" s="101"/>
      <c r="F33" s="76"/>
      <c r="J33" s="48"/>
    </row>
    <row r="34" spans="1:10" x14ac:dyDescent="0.3">
      <c r="A34" s="16">
        <v>12</v>
      </c>
      <c r="B34" s="16"/>
      <c r="C34" s="49" t="s">
        <v>1254</v>
      </c>
      <c r="D34" s="18" t="s">
        <v>1168</v>
      </c>
      <c r="E34" s="69"/>
      <c r="F34" s="39"/>
      <c r="J34" s="48"/>
    </row>
    <row r="35" spans="1:10" x14ac:dyDescent="0.3">
      <c r="A35" s="16">
        <f t="shared" si="1"/>
        <v>13</v>
      </c>
      <c r="B35" s="16"/>
      <c r="C35" s="49" t="s">
        <v>1247</v>
      </c>
      <c r="D35" s="18" t="s">
        <v>1117</v>
      </c>
      <c r="E35" s="69"/>
      <c r="F35" s="39"/>
      <c r="J35" s="48"/>
    </row>
    <row r="36" spans="1:10" x14ac:dyDescent="0.3">
      <c r="A36" s="16">
        <f t="shared" si="1"/>
        <v>14</v>
      </c>
      <c r="B36" s="16"/>
      <c r="C36" s="49" t="s">
        <v>1252</v>
      </c>
      <c r="D36" s="18" t="s">
        <v>1117</v>
      </c>
      <c r="E36" s="69"/>
      <c r="F36" s="39"/>
      <c r="J36" s="48"/>
    </row>
    <row r="37" spans="1:10" x14ac:dyDescent="0.3">
      <c r="A37" s="16">
        <f t="shared" si="1"/>
        <v>15</v>
      </c>
      <c r="B37" s="16"/>
      <c r="C37" s="4" t="s">
        <v>1262</v>
      </c>
      <c r="D37" s="18" t="s">
        <v>1117</v>
      </c>
      <c r="E37" s="69"/>
      <c r="F37" s="39"/>
      <c r="J37" s="48"/>
    </row>
    <row r="38" spans="1:10" ht="30" x14ac:dyDescent="0.3">
      <c r="A38" s="16">
        <f t="shared" si="1"/>
        <v>16</v>
      </c>
      <c r="B38" s="16"/>
      <c r="C38" s="49" t="s">
        <v>1253</v>
      </c>
      <c r="D38" s="18" t="s">
        <v>1117</v>
      </c>
      <c r="E38" s="69"/>
      <c r="F38" s="39"/>
      <c r="J38" s="48"/>
    </row>
    <row r="39" spans="1:10" ht="30" x14ac:dyDescent="0.3">
      <c r="A39" s="16">
        <f t="shared" si="1"/>
        <v>17</v>
      </c>
      <c r="B39" s="16"/>
      <c r="C39" s="202" t="s">
        <v>1255</v>
      </c>
      <c r="D39" s="18" t="s">
        <v>1117</v>
      </c>
      <c r="E39" s="69"/>
      <c r="F39" s="39"/>
      <c r="J39" s="48"/>
    </row>
    <row r="40" spans="1:10" x14ac:dyDescent="0.3">
      <c r="A40" s="16">
        <f t="shared" si="1"/>
        <v>18</v>
      </c>
      <c r="B40" s="16"/>
      <c r="C40" s="49" t="s">
        <v>1256</v>
      </c>
      <c r="D40" s="18" t="s">
        <v>1117</v>
      </c>
      <c r="E40" s="69"/>
      <c r="F40" s="39"/>
      <c r="J40" s="48"/>
    </row>
    <row r="41" spans="1:10" x14ac:dyDescent="0.3">
      <c r="A41" s="16">
        <f t="shared" si="1"/>
        <v>19</v>
      </c>
      <c r="B41" s="16"/>
      <c r="C41" s="49" t="s">
        <v>1257</v>
      </c>
      <c r="D41" s="18" t="s">
        <v>1117</v>
      </c>
      <c r="E41" s="69"/>
      <c r="F41" s="39"/>
      <c r="J41" s="48"/>
    </row>
    <row r="42" spans="1:10" x14ac:dyDescent="0.3">
      <c r="A42" s="16">
        <f t="shared" si="1"/>
        <v>20</v>
      </c>
      <c r="B42" s="16"/>
      <c r="C42" s="202" t="s">
        <v>1258</v>
      </c>
      <c r="D42" s="18" t="s">
        <v>1117</v>
      </c>
      <c r="E42" s="69"/>
      <c r="F42" s="39"/>
      <c r="J42" s="48"/>
    </row>
    <row r="43" spans="1:10" x14ac:dyDescent="0.3">
      <c r="A43" s="16">
        <f t="shared" si="1"/>
        <v>21</v>
      </c>
      <c r="B43" s="16"/>
      <c r="C43" s="202" t="s">
        <v>1261</v>
      </c>
      <c r="D43" s="18" t="s">
        <v>1117</v>
      </c>
      <c r="E43" s="69"/>
      <c r="F43" s="39"/>
      <c r="J43" s="48"/>
    </row>
    <row r="44" spans="1:10" ht="30" x14ac:dyDescent="0.3">
      <c r="A44" s="16">
        <f t="shared" si="1"/>
        <v>22</v>
      </c>
      <c r="B44" s="16"/>
      <c r="C44" s="49" t="s">
        <v>1259</v>
      </c>
      <c r="D44" s="18" t="s">
        <v>1116</v>
      </c>
      <c r="E44" s="69"/>
      <c r="F44" s="39"/>
      <c r="J44" s="48"/>
    </row>
    <row r="45" spans="1:10" x14ac:dyDescent="0.3">
      <c r="A45" s="16">
        <f t="shared" si="1"/>
        <v>23</v>
      </c>
      <c r="B45" s="16"/>
      <c r="C45" s="49" t="s">
        <v>1260</v>
      </c>
      <c r="D45" s="18" t="s">
        <v>1116</v>
      </c>
      <c r="E45" s="69"/>
      <c r="F45" s="39"/>
      <c r="J45" s="48"/>
    </row>
    <row r="46" spans="1:10" x14ac:dyDescent="0.3">
      <c r="A46" s="73"/>
      <c r="B46" s="44"/>
      <c r="C46" s="289" t="s">
        <v>1236</v>
      </c>
      <c r="D46" s="289"/>
      <c r="E46" s="101"/>
      <c r="F46" s="76"/>
      <c r="J46" s="48"/>
    </row>
    <row r="47" spans="1:10" x14ac:dyDescent="0.3">
      <c r="A47" s="16">
        <v>24</v>
      </c>
      <c r="B47" s="16" t="s">
        <v>1242</v>
      </c>
      <c r="C47" s="49" t="s">
        <v>1239</v>
      </c>
      <c r="D47" s="18" t="s">
        <v>1168</v>
      </c>
      <c r="E47" s="69"/>
      <c r="F47" s="39"/>
      <c r="J47" s="48"/>
    </row>
    <row r="48" spans="1:10" x14ac:dyDescent="0.3">
      <c r="A48" s="16">
        <f t="shared" si="1"/>
        <v>25</v>
      </c>
      <c r="B48" s="16" t="s">
        <v>1242</v>
      </c>
      <c r="C48" s="49" t="s">
        <v>1240</v>
      </c>
      <c r="D48" s="18" t="s">
        <v>1168</v>
      </c>
      <c r="E48" s="69"/>
      <c r="F48" s="39"/>
    </row>
    <row r="49" spans="1:6" x14ac:dyDescent="0.3">
      <c r="A49" s="16">
        <f t="shared" si="1"/>
        <v>26</v>
      </c>
      <c r="B49" s="16" t="s">
        <v>1242</v>
      </c>
      <c r="C49" s="49" t="s">
        <v>1241</v>
      </c>
      <c r="D49" s="18" t="s">
        <v>1118</v>
      </c>
      <c r="E49" s="69"/>
      <c r="F49" s="39"/>
    </row>
    <row r="50" spans="1:6" s="51" customFormat="1" x14ac:dyDescent="0.3">
      <c r="A50" s="16">
        <f t="shared" si="1"/>
        <v>27</v>
      </c>
      <c r="B50" s="16" t="s">
        <v>1242</v>
      </c>
      <c r="C50" s="59" t="s">
        <v>1241</v>
      </c>
      <c r="D50" s="18" t="s">
        <v>1118</v>
      </c>
      <c r="E50" s="69"/>
      <c r="F50" s="39"/>
    </row>
    <row r="51" spans="1:6" s="51" customFormat="1" x14ac:dyDescent="0.3">
      <c r="A51" s="16">
        <f t="shared" si="1"/>
        <v>28</v>
      </c>
      <c r="B51" s="16" t="s">
        <v>1243</v>
      </c>
      <c r="C51" s="49" t="s">
        <v>1244</v>
      </c>
      <c r="D51" s="18" t="s">
        <v>1117</v>
      </c>
      <c r="E51" s="69"/>
      <c r="F51" s="39"/>
    </row>
    <row r="52" spans="1:6" s="51" customFormat="1" x14ac:dyDescent="0.3">
      <c r="A52" s="16">
        <f t="shared" si="1"/>
        <v>29</v>
      </c>
      <c r="B52" s="16" t="s">
        <v>1243</v>
      </c>
      <c r="C52" s="49" t="s">
        <v>1245</v>
      </c>
      <c r="D52" s="18" t="s">
        <v>1117</v>
      </c>
      <c r="E52" s="69"/>
      <c r="F52" s="39"/>
    </row>
    <row r="53" spans="1:6" s="51" customFormat="1" x14ac:dyDescent="0.3">
      <c r="A53" s="16">
        <f t="shared" si="1"/>
        <v>30</v>
      </c>
      <c r="B53" s="16" t="s">
        <v>1243</v>
      </c>
      <c r="C53" s="49" t="s">
        <v>1246</v>
      </c>
      <c r="D53" s="18" t="s">
        <v>1117</v>
      </c>
      <c r="E53" s="69"/>
      <c r="F53" s="39"/>
    </row>
    <row r="54" spans="1:6" s="51" customFormat="1" ht="30" x14ac:dyDescent="0.3">
      <c r="A54" s="16">
        <f t="shared" si="1"/>
        <v>31</v>
      </c>
      <c r="B54" s="16" t="s">
        <v>1631</v>
      </c>
      <c r="C54" s="214" t="s">
        <v>1632</v>
      </c>
      <c r="D54" s="18" t="s">
        <v>1117</v>
      </c>
      <c r="E54" s="69"/>
      <c r="F54" s="39"/>
    </row>
    <row r="55" spans="1:6" s="51" customFormat="1" x14ac:dyDescent="0.3">
      <c r="A55" s="73"/>
      <c r="B55" s="44" t="s">
        <v>1631</v>
      </c>
      <c r="C55" s="209" t="s">
        <v>1633</v>
      </c>
      <c r="D55" s="30"/>
      <c r="E55" s="80"/>
      <c r="F55" s="76"/>
    </row>
    <row r="56" spans="1:6" s="51" customFormat="1" x14ac:dyDescent="0.3">
      <c r="A56" s="16">
        <v>32</v>
      </c>
      <c r="B56" s="16" t="s">
        <v>1631</v>
      </c>
      <c r="C56" s="229" t="s">
        <v>1634</v>
      </c>
      <c r="D56" s="18" t="s">
        <v>1117</v>
      </c>
      <c r="E56" s="69"/>
      <c r="F56" s="39"/>
    </row>
    <row r="57" spans="1:6" s="51" customFormat="1" x14ac:dyDescent="0.3">
      <c r="A57" s="16">
        <f t="shared" si="1"/>
        <v>33</v>
      </c>
      <c r="B57" s="16" t="s">
        <v>1631</v>
      </c>
      <c r="C57" s="230" t="s">
        <v>1635</v>
      </c>
      <c r="D57" s="18" t="s">
        <v>1117</v>
      </c>
      <c r="E57" s="69"/>
      <c r="F57" s="39"/>
    </row>
    <row r="58" spans="1:6" s="51" customFormat="1" x14ac:dyDescent="0.3">
      <c r="A58" s="16">
        <f t="shared" si="1"/>
        <v>34</v>
      </c>
      <c r="B58" s="16" t="s">
        <v>1631</v>
      </c>
      <c r="C58" s="230" t="s">
        <v>1636</v>
      </c>
      <c r="D58" s="18" t="s">
        <v>1117</v>
      </c>
      <c r="E58" s="69"/>
      <c r="F58" s="39"/>
    </row>
    <row r="59" spans="1:6" s="51" customFormat="1" x14ac:dyDescent="0.3">
      <c r="A59" s="16">
        <f t="shared" si="1"/>
        <v>35</v>
      </c>
      <c r="B59" s="16" t="s">
        <v>1631</v>
      </c>
      <c r="C59" s="49" t="s">
        <v>1637</v>
      </c>
      <c r="D59" s="18" t="s">
        <v>1117</v>
      </c>
      <c r="E59" s="69"/>
      <c r="F59" s="39"/>
    </row>
    <row r="60" spans="1:6" s="51" customFormat="1" x14ac:dyDescent="0.3">
      <c r="A60" s="16">
        <f t="shared" si="1"/>
        <v>36</v>
      </c>
      <c r="B60" s="16" t="s">
        <v>1631</v>
      </c>
      <c r="C60" s="49" t="s">
        <v>1638</v>
      </c>
      <c r="D60" s="18" t="s">
        <v>1117</v>
      </c>
      <c r="E60" s="69"/>
      <c r="F60" s="39"/>
    </row>
    <row r="61" spans="1:6" s="51" customFormat="1" x14ac:dyDescent="0.3">
      <c r="A61" s="16">
        <f t="shared" si="1"/>
        <v>37</v>
      </c>
      <c r="B61" s="16" t="s">
        <v>1631</v>
      </c>
      <c r="C61" s="47" t="s">
        <v>1639</v>
      </c>
      <c r="D61" s="18" t="s">
        <v>1117</v>
      </c>
      <c r="E61" s="69"/>
      <c r="F61" s="39"/>
    </row>
    <row r="62" spans="1:6" s="51" customFormat="1" x14ac:dyDescent="0.3">
      <c r="A62" s="16">
        <f t="shared" si="1"/>
        <v>38</v>
      </c>
      <c r="B62" s="16" t="s">
        <v>1631</v>
      </c>
      <c r="C62" s="49" t="s">
        <v>1640</v>
      </c>
      <c r="D62" s="18" t="s">
        <v>1117</v>
      </c>
      <c r="E62" s="69"/>
      <c r="F62" s="39"/>
    </row>
    <row r="63" spans="1:6" s="51" customFormat="1" x14ac:dyDescent="0.3">
      <c r="A63" s="16">
        <f t="shared" si="1"/>
        <v>39</v>
      </c>
      <c r="B63" s="16" t="s">
        <v>1631</v>
      </c>
      <c r="C63" s="49" t="s">
        <v>1641</v>
      </c>
      <c r="D63" s="18" t="s">
        <v>1117</v>
      </c>
      <c r="E63" s="69"/>
      <c r="F63" s="39"/>
    </row>
    <row r="64" spans="1:6" s="51" customFormat="1" x14ac:dyDescent="0.3">
      <c r="A64" s="16">
        <f t="shared" si="1"/>
        <v>40</v>
      </c>
      <c r="B64" s="16" t="s">
        <v>1631</v>
      </c>
      <c r="C64" s="49" t="s">
        <v>1642</v>
      </c>
      <c r="D64" s="18" t="s">
        <v>1117</v>
      </c>
      <c r="E64" s="69"/>
      <c r="F64" s="39"/>
    </row>
    <row r="65" spans="1:6" s="51" customFormat="1" x14ac:dyDescent="0.3">
      <c r="A65" s="16">
        <f t="shared" si="1"/>
        <v>41</v>
      </c>
      <c r="B65" s="16" t="s">
        <v>1631</v>
      </c>
      <c r="C65" s="49" t="s">
        <v>1643</v>
      </c>
      <c r="D65" s="18" t="s">
        <v>1117</v>
      </c>
      <c r="E65" s="69"/>
      <c r="F65" s="39"/>
    </row>
    <row r="66" spans="1:6" s="51" customFormat="1" x14ac:dyDescent="0.3">
      <c r="A66" s="16">
        <f t="shared" si="1"/>
        <v>42</v>
      </c>
      <c r="B66" s="16" t="s">
        <v>1631</v>
      </c>
      <c r="C66" s="49" t="s">
        <v>1644</v>
      </c>
      <c r="D66" s="18" t="s">
        <v>1117</v>
      </c>
      <c r="E66" s="69"/>
      <c r="F66" s="39"/>
    </row>
    <row r="67" spans="1:6" s="51" customFormat="1" x14ac:dyDescent="0.3">
      <c r="A67" s="16">
        <f t="shared" si="1"/>
        <v>43</v>
      </c>
      <c r="B67" s="16" t="s">
        <v>1631</v>
      </c>
      <c r="C67" s="49" t="s">
        <v>1645</v>
      </c>
      <c r="D67" s="18" t="s">
        <v>1117</v>
      </c>
      <c r="E67" s="69"/>
      <c r="F67" s="39"/>
    </row>
    <row r="68" spans="1:6" s="51" customFormat="1" ht="60" x14ac:dyDescent="0.3">
      <c r="A68" s="16">
        <f t="shared" si="1"/>
        <v>44</v>
      </c>
      <c r="B68" s="16"/>
      <c r="C68" s="212" t="s">
        <v>1646</v>
      </c>
      <c r="D68" s="18" t="s">
        <v>1117</v>
      </c>
      <c r="E68" s="69"/>
      <c r="F68" s="39"/>
    </row>
    <row r="69" spans="1:6" s="51" customFormat="1" ht="30" x14ac:dyDescent="0.3">
      <c r="A69" s="16">
        <f t="shared" si="1"/>
        <v>45</v>
      </c>
      <c r="B69" s="16"/>
      <c r="C69" s="59" t="s">
        <v>1647</v>
      </c>
      <c r="D69" s="18" t="s">
        <v>1117</v>
      </c>
      <c r="E69" s="69"/>
      <c r="F69" s="39"/>
    </row>
    <row r="70" spans="1:6" s="51" customFormat="1" x14ac:dyDescent="0.3">
      <c r="A70" s="16">
        <f t="shared" si="1"/>
        <v>46</v>
      </c>
      <c r="B70" s="16" t="s">
        <v>1648</v>
      </c>
      <c r="C70" s="229" t="s">
        <v>1649</v>
      </c>
      <c r="D70" s="18" t="s">
        <v>1117</v>
      </c>
      <c r="E70" s="69"/>
      <c r="F70" s="39"/>
    </row>
    <row r="71" spans="1:6" s="51" customFormat="1" ht="45" x14ac:dyDescent="0.3">
      <c r="A71" s="16">
        <f t="shared" si="1"/>
        <v>47</v>
      </c>
      <c r="B71" s="16"/>
      <c r="C71" s="87" t="s">
        <v>1650</v>
      </c>
      <c r="D71" s="18" t="s">
        <v>1117</v>
      </c>
      <c r="E71" s="69"/>
      <c r="F71" s="39"/>
    </row>
    <row r="72" spans="1:6" s="51" customFormat="1" ht="30" x14ac:dyDescent="0.3">
      <c r="A72" s="16">
        <f t="shared" si="1"/>
        <v>48</v>
      </c>
      <c r="B72" s="16" t="s">
        <v>1651</v>
      </c>
      <c r="C72" s="52" t="s">
        <v>329</v>
      </c>
      <c r="D72" s="18" t="s">
        <v>1117</v>
      </c>
      <c r="E72" s="69"/>
      <c r="F72" s="39"/>
    </row>
    <row r="73" spans="1:6" s="51" customFormat="1" x14ac:dyDescent="0.3">
      <c r="A73" s="16">
        <f t="shared" si="1"/>
        <v>49</v>
      </c>
      <c r="B73" s="16" t="s">
        <v>1651</v>
      </c>
      <c r="C73" s="52" t="s">
        <v>825</v>
      </c>
      <c r="D73" s="18" t="s">
        <v>1117</v>
      </c>
      <c r="E73" s="69"/>
      <c r="F73" s="39"/>
    </row>
    <row r="74" spans="1:6" s="51" customFormat="1" x14ac:dyDescent="0.3">
      <c r="A74" s="16">
        <f t="shared" si="1"/>
        <v>50</v>
      </c>
      <c r="B74" s="62" t="s">
        <v>1651</v>
      </c>
      <c r="C74" s="228" t="s">
        <v>826</v>
      </c>
      <c r="D74" s="18" t="s">
        <v>1117</v>
      </c>
      <c r="E74" s="69"/>
      <c r="F74" s="39"/>
    </row>
    <row r="75" spans="1:6" s="51" customFormat="1" x14ac:dyDescent="0.3">
      <c r="A75" s="16">
        <f t="shared" si="1"/>
        <v>51</v>
      </c>
      <c r="B75" s="16"/>
      <c r="C75" s="49" t="s">
        <v>827</v>
      </c>
      <c r="D75" s="18" t="s">
        <v>1117</v>
      </c>
      <c r="E75" s="69"/>
      <c r="F75" s="39"/>
    </row>
    <row r="76" spans="1:6" s="51" customFormat="1" x14ac:dyDescent="0.3">
      <c r="A76" s="16">
        <f t="shared" si="1"/>
        <v>52</v>
      </c>
      <c r="B76" s="16"/>
      <c r="C76" s="49" t="s">
        <v>828</v>
      </c>
      <c r="D76" s="18" t="s">
        <v>1117</v>
      </c>
      <c r="E76" s="69"/>
      <c r="F76" s="39"/>
    </row>
    <row r="77" spans="1:6" s="51" customFormat="1" x14ac:dyDescent="0.3">
      <c r="A77" s="16">
        <f t="shared" si="1"/>
        <v>53</v>
      </c>
      <c r="B77" s="16"/>
      <c r="C77" s="49" t="s">
        <v>829</v>
      </c>
      <c r="D77" s="18" t="s">
        <v>1117</v>
      </c>
      <c r="E77" s="69"/>
      <c r="F77" s="39"/>
    </row>
    <row r="78" spans="1:6" s="51" customFormat="1" ht="45" x14ac:dyDescent="0.3">
      <c r="A78" s="16">
        <f t="shared" si="1"/>
        <v>54</v>
      </c>
      <c r="B78" s="16"/>
      <c r="C78" s="60" t="s">
        <v>830</v>
      </c>
      <c r="D78" s="18" t="s">
        <v>1117</v>
      </c>
      <c r="E78" s="69"/>
      <c r="F78" s="39"/>
    </row>
    <row r="79" spans="1:6" s="51" customFormat="1" ht="30" x14ac:dyDescent="0.3">
      <c r="A79" s="16">
        <f t="shared" si="1"/>
        <v>55</v>
      </c>
      <c r="B79" s="16" t="s">
        <v>4</v>
      </c>
      <c r="C79" s="52" t="s">
        <v>224</v>
      </c>
      <c r="D79" s="18" t="s">
        <v>1117</v>
      </c>
      <c r="E79" s="69"/>
      <c r="F79" s="39"/>
    </row>
    <row r="80" spans="1:6" s="51" customFormat="1" ht="30" x14ac:dyDescent="0.3">
      <c r="A80" s="16">
        <f t="shared" si="1"/>
        <v>56</v>
      </c>
      <c r="B80" s="55" t="s">
        <v>4</v>
      </c>
      <c r="C80" s="215" t="s">
        <v>225</v>
      </c>
      <c r="D80" s="18" t="s">
        <v>1117</v>
      </c>
      <c r="E80" s="69"/>
      <c r="F80" s="39"/>
    </row>
    <row r="81" spans="1:6" x14ac:dyDescent="0.3">
      <c r="A81" s="21"/>
      <c r="B81" s="22"/>
      <c r="C81" s="22"/>
      <c r="D81" s="22"/>
      <c r="E81" s="22"/>
      <c r="F81" s="23"/>
    </row>
    <row r="82" spans="1:6" x14ac:dyDescent="0.3">
      <c r="A82" s="9"/>
      <c r="B82" s="4"/>
      <c r="F82" s="24"/>
    </row>
    <row r="83" spans="1:6" x14ac:dyDescent="0.3">
      <c r="A83" s="9"/>
      <c r="B83" s="4"/>
      <c r="E83" s="25" t="s">
        <v>95</v>
      </c>
      <c r="F83" s="24"/>
    </row>
    <row r="84" spans="1:6" x14ac:dyDescent="0.3">
      <c r="A84" s="26"/>
      <c r="B84" s="27"/>
      <c r="C84" s="27"/>
      <c r="D84" s="13"/>
      <c r="E84" s="13"/>
      <c r="F84" s="28"/>
    </row>
  </sheetData>
  <mergeCells count="20">
    <mergeCell ref="C8:E8"/>
    <mergeCell ref="A13:F13"/>
    <mergeCell ref="B14:D14"/>
    <mergeCell ref="C15:E15"/>
    <mergeCell ref="H3:J3"/>
    <mergeCell ref="C46:D46"/>
    <mergeCell ref="A18:D18"/>
    <mergeCell ref="B19:C19"/>
    <mergeCell ref="B20:C20"/>
    <mergeCell ref="C21:D21"/>
    <mergeCell ref="C23:D23"/>
    <mergeCell ref="C33:D33"/>
    <mergeCell ref="A17:D17"/>
    <mergeCell ref="A1:B4"/>
    <mergeCell ref="C1:E1"/>
    <mergeCell ref="C2:E2"/>
    <mergeCell ref="C3:E3"/>
    <mergeCell ref="C4:E4"/>
    <mergeCell ref="A6:F6"/>
    <mergeCell ref="C7:E7"/>
  </mergeCells>
  <conditionalFormatting sqref="D19:D20 D34:D45 D47:D80">
    <cfRule type="containsText" dxfId="410" priority="7" operator="containsText" text="Atende Parcialmente">
      <formula>NOT(ISERROR(SEARCH("Atende Parcialmente",D19)))</formula>
    </cfRule>
    <cfRule type="containsText" dxfId="409" priority="8" operator="containsText" text="Não Se Aplica">
      <formula>NOT(ISERROR(SEARCH("Não Se Aplica",D19)))</formula>
    </cfRule>
    <cfRule type="containsText" dxfId="408" priority="9" operator="containsText" text="Não Atende">
      <formula>NOT(ISERROR(SEARCH("Não Atende",D19)))</formula>
    </cfRule>
    <cfRule type="containsText" dxfId="407" priority="10" operator="containsText" text="Atende">
      <formula>NOT(ISERROR(SEARCH("Atende",D19)))</formula>
    </cfRule>
  </conditionalFormatting>
  <conditionalFormatting sqref="D24:D32">
    <cfRule type="containsText" dxfId="406" priority="5" operator="containsText" text="Atende Parcialmente">
      <formula>NOT(ISERROR(SEARCH("Atende Parcialmente",D24)))</formula>
    </cfRule>
    <cfRule type="containsText" dxfId="405" priority="32" operator="containsText" text="Não Se Aplica">
      <formula>NOT(ISERROR(SEARCH("Não Se Aplica",D24)))</formula>
    </cfRule>
    <cfRule type="containsText" dxfId="404" priority="33" operator="containsText" text="Não Atende">
      <formula>NOT(ISERROR(SEARCH("Não Atende",D24)))</formula>
    </cfRule>
    <cfRule type="containsText" dxfId="403" priority="34" operator="containsText" text="Atende">
      <formula>NOT(ISERROR(SEARCH("Atende",D24)))</formula>
    </cfRule>
  </conditionalFormatting>
  <dataValidations count="1">
    <dataValidation type="list" allowBlank="1" showInputMessage="1" showErrorMessage="1" sqref="D24:D32 D19:D20 D34:D45 D47:D80" xr:uid="{4BAD290C-922E-48C0-A297-E8530716CB0C}">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Planilha8"/>
  <dimension ref="A1:M76"/>
  <sheetViews>
    <sheetView showGridLines="0" view="pageBreakPreview" zoomScale="80" zoomScaleNormal="100" zoomScaleSheetLayoutView="80" workbookViewId="0">
      <selection activeCell="I27"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40</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COUNTIF(D$1:$D$200,"Atende")</f>
        <v>2</v>
      </c>
      <c r="J6" s="157">
        <f>I6/$I$10</f>
        <v>0.04</v>
      </c>
    </row>
    <row r="7" spans="1:13" ht="15" customHeight="1" x14ac:dyDescent="0.3">
      <c r="A7" s="36" t="s">
        <v>10</v>
      </c>
      <c r="B7" s="34"/>
      <c r="C7" s="280"/>
      <c r="D7" s="280"/>
      <c r="E7" s="280"/>
      <c r="F7" s="94"/>
      <c r="H7" s="158" t="s">
        <v>1168</v>
      </c>
      <c r="I7" s="156">
        <f>COUNTIF(D$1:$D$200,"Atende Parcialmente")</f>
        <v>44</v>
      </c>
      <c r="J7" s="157">
        <f t="shared" ref="J7:J10" si="0">I7/$I$10</f>
        <v>0.88</v>
      </c>
    </row>
    <row r="8" spans="1:13" ht="15" customHeight="1" x14ac:dyDescent="0.3">
      <c r="A8" s="36" t="s">
        <v>11</v>
      </c>
      <c r="B8" s="34"/>
      <c r="C8" s="280"/>
      <c r="D8" s="280"/>
      <c r="E8" s="280"/>
      <c r="F8" s="94"/>
      <c r="H8" s="156" t="s">
        <v>1117</v>
      </c>
      <c r="I8" s="156">
        <f>COUNTIF(D$1:$D$200,"Não Atende")</f>
        <v>2</v>
      </c>
      <c r="J8" s="157">
        <f t="shared" si="0"/>
        <v>0.04</v>
      </c>
    </row>
    <row r="9" spans="1:13" ht="15" customHeight="1" x14ac:dyDescent="0.3">
      <c r="A9" s="36" t="s">
        <v>12</v>
      </c>
      <c r="B9" s="34"/>
      <c r="C9" s="93"/>
      <c r="D9" s="8" t="s">
        <v>13</v>
      </c>
      <c r="E9" s="93"/>
      <c r="F9" s="94"/>
      <c r="H9" s="156" t="s">
        <v>1116</v>
      </c>
      <c r="I9" s="156">
        <f>COUNTIF(D$1:$D$200,"Não Se Aplica")</f>
        <v>2</v>
      </c>
      <c r="J9" s="157">
        <f t="shared" si="0"/>
        <v>0.04</v>
      </c>
    </row>
    <row r="10" spans="1:13" ht="15" customHeight="1" x14ac:dyDescent="0.3">
      <c r="A10" s="36" t="s">
        <v>14</v>
      </c>
      <c r="B10" s="34"/>
      <c r="C10" s="95"/>
      <c r="D10" s="8"/>
      <c r="E10" s="95"/>
      <c r="F10" s="94"/>
      <c r="I10" s="156">
        <f>SUM(I6:I9)</f>
        <v>50</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x14ac:dyDescent="0.3">
      <c r="A22" s="73"/>
      <c r="B22" s="73"/>
      <c r="C22" s="74" t="s">
        <v>156</v>
      </c>
      <c r="D22" s="75"/>
      <c r="E22" s="75"/>
      <c r="F22" s="76"/>
    </row>
    <row r="23" spans="1:6" ht="30" x14ac:dyDescent="0.3">
      <c r="A23" s="16">
        <v>3</v>
      </c>
      <c r="B23" s="77" t="s">
        <v>42</v>
      </c>
      <c r="C23" s="68" t="s">
        <v>155</v>
      </c>
      <c r="D23" s="18" t="s">
        <v>1168</v>
      </c>
      <c r="E23" s="19"/>
      <c r="F23" s="39"/>
    </row>
    <row r="24" spans="1:6" x14ac:dyDescent="0.3">
      <c r="A24" s="16">
        <f t="shared" ref="A24:A72" si="1">A23+1</f>
        <v>4</v>
      </c>
      <c r="B24" s="77" t="s">
        <v>42</v>
      </c>
      <c r="C24" s="68" t="s">
        <v>161</v>
      </c>
      <c r="D24" s="18" t="s">
        <v>1168</v>
      </c>
      <c r="E24" s="19"/>
      <c r="F24" s="39"/>
    </row>
    <row r="25" spans="1:6" x14ac:dyDescent="0.3">
      <c r="A25" s="16">
        <f t="shared" si="1"/>
        <v>5</v>
      </c>
      <c r="B25" s="77" t="s">
        <v>42</v>
      </c>
      <c r="C25" s="68" t="s">
        <v>186</v>
      </c>
      <c r="D25" s="18" t="s">
        <v>1168</v>
      </c>
      <c r="E25" s="19"/>
      <c r="F25" s="39"/>
    </row>
    <row r="26" spans="1:6" x14ac:dyDescent="0.3">
      <c r="A26" s="16">
        <f t="shared" si="1"/>
        <v>6</v>
      </c>
      <c r="B26" s="77" t="s">
        <v>44</v>
      </c>
      <c r="C26" s="67" t="s">
        <v>157</v>
      </c>
      <c r="D26" s="18" t="s">
        <v>1118</v>
      </c>
      <c r="E26" s="69"/>
      <c r="F26" s="39"/>
    </row>
    <row r="27" spans="1:6" ht="30" x14ac:dyDescent="0.3">
      <c r="A27" s="16">
        <f t="shared" si="1"/>
        <v>7</v>
      </c>
      <c r="B27" s="77"/>
      <c r="C27" s="67" t="s">
        <v>185</v>
      </c>
      <c r="D27" s="18" t="s">
        <v>1118</v>
      </c>
      <c r="E27" s="69"/>
      <c r="F27" s="39"/>
    </row>
    <row r="28" spans="1:6" x14ac:dyDescent="0.3">
      <c r="A28" s="16">
        <f t="shared" si="1"/>
        <v>8</v>
      </c>
      <c r="B28" s="77" t="s">
        <v>45</v>
      </c>
      <c r="C28" s="67" t="s">
        <v>158</v>
      </c>
      <c r="D28" s="18" t="s">
        <v>1168</v>
      </c>
      <c r="E28" s="69"/>
      <c r="F28" s="39"/>
    </row>
    <row r="29" spans="1:6" x14ac:dyDescent="0.3">
      <c r="A29" s="16">
        <f t="shared" si="1"/>
        <v>9</v>
      </c>
      <c r="B29" s="78" t="s">
        <v>42</v>
      </c>
      <c r="C29" s="70" t="s">
        <v>165</v>
      </c>
      <c r="D29" s="18" t="s">
        <v>1168</v>
      </c>
      <c r="E29" s="69"/>
      <c r="F29" s="39"/>
    </row>
    <row r="30" spans="1:6" x14ac:dyDescent="0.3">
      <c r="A30" s="73"/>
      <c r="B30" s="73"/>
      <c r="C30" s="79" t="s">
        <v>167</v>
      </c>
      <c r="D30" s="30"/>
      <c r="E30" s="80"/>
      <c r="F30" s="76"/>
    </row>
    <row r="31" spans="1:6" x14ac:dyDescent="0.3">
      <c r="A31" s="16">
        <v>10</v>
      </c>
      <c r="B31" s="78" t="s">
        <v>169</v>
      </c>
      <c r="C31" s="70" t="s">
        <v>168</v>
      </c>
      <c r="D31" s="18" t="s">
        <v>1168</v>
      </c>
      <c r="E31" s="69"/>
      <c r="F31" s="39"/>
    </row>
    <row r="32" spans="1:6" ht="30" x14ac:dyDescent="0.3">
      <c r="A32" s="16">
        <f t="shared" si="1"/>
        <v>11</v>
      </c>
      <c r="B32" s="78" t="s">
        <v>169</v>
      </c>
      <c r="C32" s="70" t="s">
        <v>196</v>
      </c>
      <c r="D32" s="18" t="s">
        <v>1168</v>
      </c>
      <c r="E32" s="69"/>
      <c r="F32" s="39"/>
    </row>
    <row r="33" spans="1:6" ht="30" x14ac:dyDescent="0.3">
      <c r="A33" s="16">
        <f t="shared" si="1"/>
        <v>12</v>
      </c>
      <c r="B33" s="78" t="s">
        <v>169</v>
      </c>
      <c r="C33" s="70" t="s">
        <v>194</v>
      </c>
      <c r="D33" s="18" t="s">
        <v>1168</v>
      </c>
      <c r="E33" s="69"/>
      <c r="F33" s="39"/>
    </row>
    <row r="34" spans="1:6" ht="30" x14ac:dyDescent="0.3">
      <c r="A34" s="16">
        <f t="shared" si="1"/>
        <v>13</v>
      </c>
      <c r="B34" s="78" t="s">
        <v>169</v>
      </c>
      <c r="C34" s="70" t="s">
        <v>197</v>
      </c>
      <c r="D34" s="18" t="s">
        <v>1168</v>
      </c>
      <c r="E34" s="69"/>
      <c r="F34" s="39"/>
    </row>
    <row r="35" spans="1:6" x14ac:dyDescent="0.3">
      <c r="A35" s="16">
        <f t="shared" si="1"/>
        <v>14</v>
      </c>
      <c r="B35" s="78" t="s">
        <v>169</v>
      </c>
      <c r="C35" s="70" t="s">
        <v>187</v>
      </c>
      <c r="D35" s="18" t="s">
        <v>1117</v>
      </c>
      <c r="E35" s="69"/>
      <c r="F35" s="39"/>
    </row>
    <row r="36" spans="1:6" ht="30" x14ac:dyDescent="0.3">
      <c r="A36" s="16">
        <f t="shared" si="1"/>
        <v>15</v>
      </c>
      <c r="B36" s="78" t="s">
        <v>169</v>
      </c>
      <c r="C36" s="70" t="s">
        <v>195</v>
      </c>
      <c r="D36" s="18" t="s">
        <v>1117</v>
      </c>
      <c r="E36" s="69"/>
      <c r="F36" s="39"/>
    </row>
    <row r="37" spans="1:6" ht="35.450000000000003" customHeight="1" x14ac:dyDescent="0.3">
      <c r="A37" s="16">
        <f t="shared" si="1"/>
        <v>16</v>
      </c>
      <c r="B37" s="78" t="s">
        <v>169</v>
      </c>
      <c r="C37" s="70" t="s">
        <v>191</v>
      </c>
      <c r="D37" s="18" t="s">
        <v>1168</v>
      </c>
      <c r="E37" s="69"/>
      <c r="F37" s="39"/>
    </row>
    <row r="38" spans="1:6" x14ac:dyDescent="0.3">
      <c r="A38" s="16">
        <f t="shared" si="1"/>
        <v>17</v>
      </c>
      <c r="B38" s="78" t="s">
        <v>169</v>
      </c>
      <c r="C38" s="81" t="s">
        <v>192</v>
      </c>
      <c r="D38" s="18" t="s">
        <v>1116</v>
      </c>
      <c r="E38" s="69"/>
      <c r="F38" s="39"/>
    </row>
    <row r="39" spans="1:6" ht="30" x14ac:dyDescent="0.3">
      <c r="A39" s="16">
        <f t="shared" si="1"/>
        <v>18</v>
      </c>
      <c r="B39" s="78" t="s">
        <v>169</v>
      </c>
      <c r="C39" s="70" t="s">
        <v>193</v>
      </c>
      <c r="D39" s="18" t="s">
        <v>1168</v>
      </c>
      <c r="E39" s="69"/>
      <c r="F39" s="39"/>
    </row>
    <row r="40" spans="1:6" x14ac:dyDescent="0.3">
      <c r="A40" s="73"/>
      <c r="B40" s="73"/>
      <c r="C40" s="79" t="s">
        <v>188</v>
      </c>
      <c r="D40" s="30"/>
      <c r="E40" s="80"/>
      <c r="F40" s="76"/>
    </row>
    <row r="41" spans="1:6" ht="30" x14ac:dyDescent="0.3">
      <c r="A41" s="16">
        <v>19</v>
      </c>
      <c r="B41" s="78" t="s">
        <v>60</v>
      </c>
      <c r="C41" s="70" t="s">
        <v>173</v>
      </c>
      <c r="D41" s="18" t="s">
        <v>1116</v>
      </c>
      <c r="E41" s="69"/>
      <c r="F41" s="39"/>
    </row>
    <row r="42" spans="1:6" ht="30" x14ac:dyDescent="0.3">
      <c r="A42" s="16">
        <f t="shared" si="1"/>
        <v>20</v>
      </c>
      <c r="B42" s="78" t="s">
        <v>60</v>
      </c>
      <c r="C42" s="70" t="s">
        <v>172</v>
      </c>
      <c r="D42" s="18" t="s">
        <v>1168</v>
      </c>
      <c r="E42" s="69"/>
      <c r="F42" s="39"/>
    </row>
    <row r="43" spans="1:6" ht="30" x14ac:dyDescent="0.3">
      <c r="A43" s="16">
        <f t="shared" si="1"/>
        <v>21</v>
      </c>
      <c r="B43" s="82" t="s">
        <v>60</v>
      </c>
      <c r="C43" s="70" t="s">
        <v>170</v>
      </c>
      <c r="D43" s="18" t="s">
        <v>1168</v>
      </c>
      <c r="E43" s="69"/>
      <c r="F43" s="39"/>
    </row>
    <row r="44" spans="1:6" ht="30" x14ac:dyDescent="0.3">
      <c r="A44" s="16">
        <f t="shared" si="1"/>
        <v>22</v>
      </c>
      <c r="B44" s="82"/>
      <c r="C44" s="70" t="s">
        <v>189</v>
      </c>
      <c r="D44" s="18" t="s">
        <v>1168</v>
      </c>
      <c r="E44" s="69"/>
      <c r="F44" s="39"/>
    </row>
    <row r="45" spans="1:6" ht="30" x14ac:dyDescent="0.3">
      <c r="A45" s="16">
        <f t="shared" si="1"/>
        <v>23</v>
      </c>
      <c r="B45" s="82"/>
      <c r="C45" s="70" t="s">
        <v>159</v>
      </c>
      <c r="D45" s="18" t="s">
        <v>1168</v>
      </c>
      <c r="E45" s="69"/>
      <c r="F45" s="39"/>
    </row>
    <row r="46" spans="1:6" ht="30" x14ac:dyDescent="0.3">
      <c r="A46" s="16">
        <f t="shared" si="1"/>
        <v>24</v>
      </c>
      <c r="B46" s="78" t="s">
        <v>46</v>
      </c>
      <c r="C46" s="70" t="s">
        <v>160</v>
      </c>
      <c r="D46" s="18" t="s">
        <v>1168</v>
      </c>
      <c r="E46" s="69"/>
      <c r="F46" s="39"/>
    </row>
    <row r="47" spans="1:6" ht="30" x14ac:dyDescent="0.3">
      <c r="A47" s="16">
        <f t="shared" si="1"/>
        <v>25</v>
      </c>
      <c r="B47" s="78" t="s">
        <v>42</v>
      </c>
      <c r="C47" s="70" t="s">
        <v>171</v>
      </c>
      <c r="D47" s="18" t="s">
        <v>1168</v>
      </c>
      <c r="E47" s="69"/>
      <c r="F47" s="39"/>
    </row>
    <row r="48" spans="1:6" ht="30" x14ac:dyDescent="0.3">
      <c r="A48" s="16">
        <f t="shared" si="1"/>
        <v>26</v>
      </c>
      <c r="B48" s="82" t="s">
        <v>60</v>
      </c>
      <c r="C48" s="70" t="s">
        <v>190</v>
      </c>
      <c r="D48" s="18" t="s">
        <v>1168</v>
      </c>
      <c r="E48" s="69"/>
      <c r="F48" s="39"/>
    </row>
    <row r="49" spans="1:6" x14ac:dyDescent="0.3">
      <c r="A49" s="16">
        <f t="shared" si="1"/>
        <v>27</v>
      </c>
      <c r="B49" s="78" t="s">
        <v>47</v>
      </c>
      <c r="C49" s="70" t="s">
        <v>162</v>
      </c>
      <c r="D49" s="18" t="s">
        <v>1168</v>
      </c>
      <c r="E49" s="69"/>
      <c r="F49" s="39"/>
    </row>
    <row r="50" spans="1:6" ht="30" x14ac:dyDescent="0.3">
      <c r="A50" s="16">
        <f t="shared" si="1"/>
        <v>28</v>
      </c>
      <c r="B50" s="77" t="s">
        <v>54</v>
      </c>
      <c r="C50" s="67" t="s">
        <v>175</v>
      </c>
      <c r="D50" s="18" t="s">
        <v>1168</v>
      </c>
      <c r="E50" s="69"/>
      <c r="F50" s="39"/>
    </row>
    <row r="51" spans="1:6" ht="30" x14ac:dyDescent="0.3">
      <c r="A51" s="16">
        <f t="shared" si="1"/>
        <v>29</v>
      </c>
      <c r="B51" s="78" t="s">
        <v>54</v>
      </c>
      <c r="C51" s="70" t="s">
        <v>174</v>
      </c>
      <c r="D51" s="18" t="s">
        <v>1168</v>
      </c>
      <c r="E51" s="69"/>
      <c r="F51" s="39"/>
    </row>
    <row r="52" spans="1:6" ht="30" x14ac:dyDescent="0.3">
      <c r="A52" s="16">
        <f t="shared" si="1"/>
        <v>30</v>
      </c>
      <c r="B52" s="78" t="s">
        <v>54</v>
      </c>
      <c r="C52" s="67" t="s">
        <v>176</v>
      </c>
      <c r="D52" s="18" t="s">
        <v>1168</v>
      </c>
      <c r="E52" s="69"/>
      <c r="F52" s="39"/>
    </row>
    <row r="53" spans="1:6" ht="30" x14ac:dyDescent="0.3">
      <c r="A53" s="16">
        <f t="shared" si="1"/>
        <v>31</v>
      </c>
      <c r="B53" s="78" t="s">
        <v>54</v>
      </c>
      <c r="C53" s="70" t="s">
        <v>177</v>
      </c>
      <c r="D53" s="18" t="s">
        <v>1168</v>
      </c>
      <c r="E53" s="69"/>
      <c r="F53" s="39"/>
    </row>
    <row r="54" spans="1:6" ht="30" x14ac:dyDescent="0.3">
      <c r="A54" s="16">
        <f t="shared" si="1"/>
        <v>32</v>
      </c>
      <c r="B54" s="78" t="s">
        <v>47</v>
      </c>
      <c r="C54" s="68" t="s">
        <v>198</v>
      </c>
      <c r="D54" s="18" t="s">
        <v>1168</v>
      </c>
      <c r="E54" s="69"/>
      <c r="F54" s="39"/>
    </row>
    <row r="55" spans="1:6" ht="30" x14ac:dyDescent="0.3">
      <c r="A55" s="16">
        <f t="shared" si="1"/>
        <v>33</v>
      </c>
      <c r="B55" s="78" t="s">
        <v>47</v>
      </c>
      <c r="C55" s="68" t="s">
        <v>48</v>
      </c>
      <c r="D55" s="18" t="s">
        <v>1168</v>
      </c>
      <c r="E55" s="69"/>
      <c r="F55" s="39"/>
    </row>
    <row r="56" spans="1:6" ht="30" x14ac:dyDescent="0.3">
      <c r="A56" s="16">
        <f t="shared" si="1"/>
        <v>34</v>
      </c>
      <c r="B56" s="78" t="s">
        <v>47</v>
      </c>
      <c r="C56" s="68" t="s">
        <v>49</v>
      </c>
      <c r="D56" s="18" t="s">
        <v>1168</v>
      </c>
      <c r="E56" s="69"/>
      <c r="F56" s="39"/>
    </row>
    <row r="57" spans="1:6" ht="30" x14ac:dyDescent="0.3">
      <c r="A57" s="16">
        <f t="shared" si="1"/>
        <v>35</v>
      </c>
      <c r="B57" s="78" t="s">
        <v>50</v>
      </c>
      <c r="C57" s="68" t="s">
        <v>51</v>
      </c>
      <c r="D57" s="18" t="s">
        <v>1168</v>
      </c>
      <c r="E57" s="69"/>
      <c r="F57" s="39"/>
    </row>
    <row r="58" spans="1:6" ht="30" x14ac:dyDescent="0.3">
      <c r="A58" s="16">
        <f t="shared" si="1"/>
        <v>36</v>
      </c>
      <c r="B58" s="78" t="s">
        <v>52</v>
      </c>
      <c r="C58" s="68" t="s">
        <v>53</v>
      </c>
      <c r="D58" s="18" t="s">
        <v>1168</v>
      </c>
      <c r="E58" s="69"/>
      <c r="F58" s="39"/>
    </row>
    <row r="59" spans="1:6" ht="30" x14ac:dyDescent="0.3">
      <c r="A59" s="16">
        <f t="shared" si="1"/>
        <v>37</v>
      </c>
      <c r="B59" s="78" t="s">
        <v>55</v>
      </c>
      <c r="C59" s="68" t="s">
        <v>178</v>
      </c>
      <c r="D59" s="18" t="s">
        <v>1168</v>
      </c>
      <c r="E59" s="69"/>
      <c r="F59" s="39"/>
    </row>
    <row r="60" spans="1:6" x14ac:dyDescent="0.3">
      <c r="A60" s="16">
        <f t="shared" si="1"/>
        <v>38</v>
      </c>
      <c r="B60" s="78" t="s">
        <v>55</v>
      </c>
      <c r="C60" s="70" t="s">
        <v>56</v>
      </c>
      <c r="D60" s="18" t="s">
        <v>1168</v>
      </c>
      <c r="E60" s="69"/>
      <c r="F60" s="39"/>
    </row>
    <row r="61" spans="1:6" x14ac:dyDescent="0.3">
      <c r="A61" s="16">
        <f t="shared" si="1"/>
        <v>39</v>
      </c>
      <c r="B61" s="78" t="s">
        <v>55</v>
      </c>
      <c r="C61" s="70" t="s">
        <v>57</v>
      </c>
      <c r="D61" s="18" t="s">
        <v>1168</v>
      </c>
      <c r="E61" s="69"/>
      <c r="F61" s="39"/>
    </row>
    <row r="62" spans="1:6" x14ac:dyDescent="0.3">
      <c r="A62" s="16">
        <f t="shared" si="1"/>
        <v>40</v>
      </c>
      <c r="B62" s="78" t="s">
        <v>55</v>
      </c>
      <c r="C62" s="70" t="s">
        <v>62</v>
      </c>
      <c r="D62" s="18" t="s">
        <v>1168</v>
      </c>
      <c r="E62" s="69"/>
      <c r="F62" s="39"/>
    </row>
    <row r="63" spans="1:6" x14ac:dyDescent="0.3">
      <c r="A63" s="16">
        <f t="shared" si="1"/>
        <v>41</v>
      </c>
      <c r="B63" s="78" t="s">
        <v>55</v>
      </c>
      <c r="C63" s="70" t="s">
        <v>63</v>
      </c>
      <c r="D63" s="18" t="s">
        <v>1168</v>
      </c>
      <c r="E63" s="69"/>
      <c r="F63" s="39"/>
    </row>
    <row r="64" spans="1:6" x14ac:dyDescent="0.3">
      <c r="A64" s="16">
        <f t="shared" si="1"/>
        <v>42</v>
      </c>
      <c r="B64" s="78" t="s">
        <v>58</v>
      </c>
      <c r="C64" s="70" t="s">
        <v>179</v>
      </c>
      <c r="D64" s="18" t="s">
        <v>1168</v>
      </c>
      <c r="E64" s="69"/>
      <c r="F64" s="39"/>
    </row>
    <row r="65" spans="1:6" ht="30" x14ac:dyDescent="0.3">
      <c r="A65" s="16">
        <f t="shared" si="1"/>
        <v>43</v>
      </c>
      <c r="B65" s="78" t="s">
        <v>58</v>
      </c>
      <c r="C65" s="70" t="s">
        <v>180</v>
      </c>
      <c r="D65" s="18" t="s">
        <v>1168</v>
      </c>
      <c r="E65" s="69"/>
      <c r="F65" s="39"/>
    </row>
    <row r="66" spans="1:6" ht="30" x14ac:dyDescent="0.3">
      <c r="A66" s="16">
        <f t="shared" si="1"/>
        <v>44</v>
      </c>
      <c r="B66" s="78" t="s">
        <v>59</v>
      </c>
      <c r="C66" s="67" t="s">
        <v>181</v>
      </c>
      <c r="D66" s="18" t="s">
        <v>1168</v>
      </c>
      <c r="E66" s="69"/>
      <c r="F66" s="39"/>
    </row>
    <row r="67" spans="1:6" ht="30" x14ac:dyDescent="0.3">
      <c r="A67" s="16">
        <f t="shared" si="1"/>
        <v>45</v>
      </c>
      <c r="B67" s="78" t="s">
        <v>59</v>
      </c>
      <c r="C67" s="67" t="s">
        <v>182</v>
      </c>
      <c r="D67" s="18" t="s">
        <v>1168</v>
      </c>
      <c r="E67" s="69"/>
      <c r="F67" s="39"/>
    </row>
    <row r="68" spans="1:6" ht="30" x14ac:dyDescent="0.3">
      <c r="A68" s="16">
        <f t="shared" si="1"/>
        <v>46</v>
      </c>
      <c r="B68" s="78" t="s">
        <v>59</v>
      </c>
      <c r="C68" s="70" t="s">
        <v>183</v>
      </c>
      <c r="D68" s="18" t="s">
        <v>1168</v>
      </c>
      <c r="E68" s="69"/>
      <c r="F68" s="39"/>
    </row>
    <row r="69" spans="1:6" ht="30" x14ac:dyDescent="0.3">
      <c r="A69" s="16">
        <f t="shared" si="1"/>
        <v>47</v>
      </c>
      <c r="B69" s="82" t="s">
        <v>61</v>
      </c>
      <c r="C69" s="70" t="s">
        <v>184</v>
      </c>
      <c r="D69" s="18" t="s">
        <v>1168</v>
      </c>
      <c r="E69" s="69"/>
      <c r="F69" s="39"/>
    </row>
    <row r="70" spans="1:6" ht="30" x14ac:dyDescent="0.3">
      <c r="A70" s="16">
        <f t="shared" si="1"/>
        <v>48</v>
      </c>
      <c r="B70" s="82"/>
      <c r="C70" s="67" t="s">
        <v>164</v>
      </c>
      <c r="D70" s="18" t="s">
        <v>1168</v>
      </c>
      <c r="E70" s="19"/>
      <c r="F70" s="39"/>
    </row>
    <row r="71" spans="1:6" ht="30" x14ac:dyDescent="0.3">
      <c r="A71" s="16">
        <f t="shared" si="1"/>
        <v>49</v>
      </c>
      <c r="B71" s="77" t="s">
        <v>42</v>
      </c>
      <c r="C71" s="67" t="s">
        <v>166</v>
      </c>
      <c r="D71" s="18" t="s">
        <v>1168</v>
      </c>
      <c r="E71" s="19"/>
      <c r="F71" s="39"/>
    </row>
    <row r="72" spans="1:6" ht="30" x14ac:dyDescent="0.3">
      <c r="A72" s="16">
        <f t="shared" si="1"/>
        <v>50</v>
      </c>
      <c r="B72" s="78" t="s">
        <v>42</v>
      </c>
      <c r="C72" s="70" t="s">
        <v>163</v>
      </c>
      <c r="D72" s="18" t="s">
        <v>1168</v>
      </c>
      <c r="E72" s="19"/>
      <c r="F72" s="39"/>
    </row>
    <row r="73" spans="1:6" x14ac:dyDescent="0.3">
      <c r="A73" s="21"/>
      <c r="B73" s="22"/>
      <c r="C73" s="22"/>
      <c r="D73" s="22"/>
      <c r="E73" s="22"/>
      <c r="F73" s="23"/>
    </row>
    <row r="74" spans="1:6" x14ac:dyDescent="0.3">
      <c r="A74" s="9"/>
      <c r="F74" s="24"/>
    </row>
    <row r="75" spans="1:6" x14ac:dyDescent="0.3">
      <c r="A75" s="9"/>
      <c r="E75" s="25" t="s">
        <v>95</v>
      </c>
      <c r="F75" s="24"/>
    </row>
    <row r="76" spans="1:6" x14ac:dyDescent="0.3">
      <c r="A76" s="26"/>
      <c r="B76" s="27"/>
      <c r="C76" s="27"/>
      <c r="D76" s="13"/>
      <c r="E76" s="13"/>
      <c r="F76" s="28"/>
    </row>
  </sheetData>
  <mergeCells count="17">
    <mergeCell ref="C21:D21"/>
    <mergeCell ref="A6:F6"/>
    <mergeCell ref="A1:B4"/>
    <mergeCell ref="C1:E1"/>
    <mergeCell ref="C2:E2"/>
    <mergeCell ref="C3:E3"/>
    <mergeCell ref="C4:E4"/>
    <mergeCell ref="A18:D18"/>
    <mergeCell ref="B19:C19"/>
    <mergeCell ref="B20:C20"/>
    <mergeCell ref="A13:F13"/>
    <mergeCell ref="A17:D17"/>
    <mergeCell ref="H3:J3"/>
    <mergeCell ref="C7:E7"/>
    <mergeCell ref="C8:E8"/>
    <mergeCell ref="B14:D14"/>
    <mergeCell ref="C15:E15"/>
  </mergeCells>
  <conditionalFormatting sqref="D19:D20">
    <cfRule type="containsText" dxfId="402" priority="13" operator="containsText" text="Atende Parcialmente">
      <formula>NOT(ISERROR(SEARCH("Atende Parcialmente",D19)))</formula>
    </cfRule>
    <cfRule type="containsText" dxfId="401" priority="14" operator="containsText" text="Não Se Aplica">
      <formula>NOT(ISERROR(SEARCH("Não Se Aplica",D19)))</formula>
    </cfRule>
    <cfRule type="containsText" dxfId="400" priority="15" operator="containsText" text="Não Atende">
      <formula>NOT(ISERROR(SEARCH("Não Atende",D19)))</formula>
    </cfRule>
    <cfRule type="containsText" dxfId="399" priority="16" operator="containsText" text="Atende">
      <formula>NOT(ISERROR(SEARCH("Atende",D19)))</formula>
    </cfRule>
  </conditionalFormatting>
  <conditionalFormatting sqref="D23:D29">
    <cfRule type="containsText" dxfId="398" priority="9" operator="containsText" text="Atende Parcialmente">
      <formula>NOT(ISERROR(SEARCH("Atende Parcialmente",D23)))</formula>
    </cfRule>
    <cfRule type="containsText" dxfId="397" priority="10" operator="containsText" text="Não Se Aplica">
      <formula>NOT(ISERROR(SEARCH("Não Se Aplica",D23)))</formula>
    </cfRule>
    <cfRule type="containsText" dxfId="396" priority="11" operator="containsText" text="Não Atende">
      <formula>NOT(ISERROR(SEARCH("Não Atende",D23)))</formula>
    </cfRule>
    <cfRule type="containsText" dxfId="395" priority="12" operator="containsText" text="Atende">
      <formula>NOT(ISERROR(SEARCH("Atende",D23)))</formula>
    </cfRule>
  </conditionalFormatting>
  <conditionalFormatting sqref="D31:D39">
    <cfRule type="containsText" dxfId="394" priority="5" operator="containsText" text="Atende Parcialmente">
      <formula>NOT(ISERROR(SEARCH("Atende Parcialmente",D31)))</formula>
    </cfRule>
    <cfRule type="containsText" dxfId="393" priority="6" operator="containsText" text="Não Se Aplica">
      <formula>NOT(ISERROR(SEARCH("Não Se Aplica",D31)))</formula>
    </cfRule>
    <cfRule type="containsText" dxfId="392" priority="7" operator="containsText" text="Não Atende">
      <formula>NOT(ISERROR(SEARCH("Não Atende",D31)))</formula>
    </cfRule>
    <cfRule type="containsText" dxfId="391" priority="8" operator="containsText" text="Atende">
      <formula>NOT(ISERROR(SEARCH("Atende",D31)))</formula>
    </cfRule>
  </conditionalFormatting>
  <conditionalFormatting sqref="D41:D72">
    <cfRule type="containsText" dxfId="390" priority="1" operator="containsText" text="Atende Parcialmente">
      <formula>NOT(ISERROR(SEARCH("Atende Parcialmente",D41)))</formula>
    </cfRule>
    <cfRule type="containsText" dxfId="389" priority="2" operator="containsText" text="Não Se Aplica">
      <formula>NOT(ISERROR(SEARCH("Não Se Aplica",D41)))</formula>
    </cfRule>
    <cfRule type="containsText" dxfId="388" priority="3" operator="containsText" text="Não Atende">
      <formula>NOT(ISERROR(SEARCH("Não Atende",D41)))</formula>
    </cfRule>
    <cfRule type="containsText" dxfId="387" priority="4" operator="containsText" text="Atende">
      <formula>NOT(ISERROR(SEARCH("Atende",D41)))</formula>
    </cfRule>
  </conditionalFormatting>
  <dataValidations count="1">
    <dataValidation type="list" allowBlank="1" showInputMessage="1" showErrorMessage="1" sqref="D19:D20 D23:D29 D31:D39 D41:D72" xr:uid="{D1440E70-66D2-4B3D-A2E7-40514A0F0FF7}">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r:id="rId1"/>
  <rowBreaks count="1" manualBreakCount="1">
    <brk id="47" max="5"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CCEA1-CDE7-4957-9DE9-7F684AFD5B60}">
  <sheetPr codeName="Planilha9"/>
  <dimension ref="A1:L107"/>
  <sheetViews>
    <sheetView showGridLines="0" view="pageBreakPreview" zoomScale="80" zoomScaleNormal="100" zoomScaleSheetLayoutView="80" workbookViewId="0">
      <selection activeCell="I21" sqref="A1:XFD1048576"/>
    </sheetView>
  </sheetViews>
  <sheetFormatPr defaultRowHeight="15" x14ac:dyDescent="0.3"/>
  <cols>
    <col min="1" max="1" width="16.5703125" style="35" customWidth="1"/>
    <col min="2" max="2" width="20.1406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832</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COUNTIF(D$1:$D$200,"Atende")</f>
        <v>1</v>
      </c>
      <c r="J6" s="157">
        <f>I6/$I$10</f>
        <v>1.3698630136986301E-2</v>
      </c>
    </row>
    <row r="7" spans="1:12" ht="15" customHeight="1" x14ac:dyDescent="0.3">
      <c r="A7" s="36" t="s">
        <v>10</v>
      </c>
      <c r="B7" s="34"/>
      <c r="C7" s="280"/>
      <c r="D7" s="280"/>
      <c r="E7" s="280"/>
      <c r="F7" s="94"/>
      <c r="H7" s="158" t="s">
        <v>1168</v>
      </c>
      <c r="I7" s="156">
        <f>COUNTIF(D$1:$D$200,"Atende Parcialmente")</f>
        <v>58</v>
      </c>
      <c r="J7" s="157">
        <f t="shared" ref="J7:J10" si="0">I7/$I$10</f>
        <v>0.79452054794520544</v>
      </c>
    </row>
    <row r="8" spans="1:12" ht="15" customHeight="1" x14ac:dyDescent="0.3">
      <c r="A8" s="36" t="s">
        <v>11</v>
      </c>
      <c r="B8" s="34"/>
      <c r="C8" s="280"/>
      <c r="D8" s="280"/>
      <c r="E8" s="280"/>
      <c r="F8" s="94"/>
      <c r="H8" s="156" t="s">
        <v>1117</v>
      </c>
      <c r="I8" s="156">
        <f>COUNTIF(D$1:$D$200,"Não Atende")</f>
        <v>2</v>
      </c>
      <c r="J8" s="157">
        <f t="shared" si="0"/>
        <v>2.7397260273972601E-2</v>
      </c>
    </row>
    <row r="9" spans="1:12" ht="15" customHeight="1" x14ac:dyDescent="0.3">
      <c r="A9" s="36" t="s">
        <v>12</v>
      </c>
      <c r="B9" s="34"/>
      <c r="C9" s="93"/>
      <c r="D9" s="8" t="s">
        <v>13</v>
      </c>
      <c r="E9" s="93"/>
      <c r="F9" s="94"/>
      <c r="H9" s="156" t="s">
        <v>1116</v>
      </c>
      <c r="I9" s="156">
        <f>COUNTIF(D$1:$D$200,"Não Se Aplica")</f>
        <v>12</v>
      </c>
      <c r="J9" s="157">
        <f t="shared" si="0"/>
        <v>0.16438356164383561</v>
      </c>
    </row>
    <row r="10" spans="1:12" ht="15" customHeight="1" x14ac:dyDescent="0.3">
      <c r="A10" s="36" t="s">
        <v>14</v>
      </c>
      <c r="B10" s="34"/>
      <c r="C10" s="95"/>
      <c r="D10" s="8"/>
      <c r="E10" s="95"/>
      <c r="F10" s="94"/>
      <c r="I10" s="156">
        <f>SUM(I6:I9)</f>
        <v>73</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x14ac:dyDescent="0.3">
      <c r="A22" s="144"/>
      <c r="B22" s="44" t="s">
        <v>833</v>
      </c>
      <c r="C22" s="303" t="s">
        <v>456</v>
      </c>
      <c r="D22" s="304"/>
      <c r="E22" s="76"/>
      <c r="F22" s="76"/>
    </row>
    <row r="23" spans="1:6" ht="28.5" customHeight="1" x14ac:dyDescent="0.3">
      <c r="A23" s="45">
        <v>3</v>
      </c>
      <c r="B23" s="16" t="s">
        <v>834</v>
      </c>
      <c r="C23" s="90" t="s">
        <v>23</v>
      </c>
      <c r="D23" s="18" t="s">
        <v>1168</v>
      </c>
      <c r="E23" s="69"/>
      <c r="F23" s="39"/>
    </row>
    <row r="24" spans="1:6" ht="30" x14ac:dyDescent="0.3">
      <c r="A24" s="45">
        <f t="shared" ref="A24:A85" si="1">A23+1</f>
        <v>4</v>
      </c>
      <c r="B24" s="16" t="s">
        <v>835</v>
      </c>
      <c r="C24" s="90" t="s">
        <v>836</v>
      </c>
      <c r="D24" s="18" t="s">
        <v>1168</v>
      </c>
      <c r="E24" s="69"/>
      <c r="F24" s="39"/>
    </row>
    <row r="25" spans="1:6" ht="30" x14ac:dyDescent="0.3">
      <c r="A25" s="45">
        <f t="shared" si="1"/>
        <v>5</v>
      </c>
      <c r="B25" s="16" t="s">
        <v>837</v>
      </c>
      <c r="C25" s="60" t="s">
        <v>838</v>
      </c>
      <c r="D25" s="18" t="s">
        <v>1168</v>
      </c>
      <c r="E25" s="69"/>
      <c r="F25" s="39"/>
    </row>
    <row r="26" spans="1:6" ht="28.5" customHeight="1" x14ac:dyDescent="0.3">
      <c r="A26" s="148"/>
      <c r="B26" s="44" t="s">
        <v>839</v>
      </c>
      <c r="C26" s="287" t="s">
        <v>840</v>
      </c>
      <c r="D26" s="287"/>
      <c r="E26" s="76"/>
      <c r="F26" s="76"/>
    </row>
    <row r="27" spans="1:6" x14ac:dyDescent="0.3">
      <c r="A27" s="45">
        <v>6</v>
      </c>
      <c r="B27" s="16"/>
      <c r="C27" s="59" t="s">
        <v>841</v>
      </c>
      <c r="D27" s="18" t="s">
        <v>1168</v>
      </c>
      <c r="E27" s="69"/>
      <c r="F27" s="39"/>
    </row>
    <row r="28" spans="1:6" x14ac:dyDescent="0.3">
      <c r="A28" s="45">
        <f t="shared" si="1"/>
        <v>7</v>
      </c>
      <c r="B28" s="16"/>
      <c r="C28" s="59" t="s">
        <v>842</v>
      </c>
      <c r="D28" s="18" t="s">
        <v>1168</v>
      </c>
      <c r="E28" s="69"/>
      <c r="F28" s="39"/>
    </row>
    <row r="29" spans="1:6" x14ac:dyDescent="0.3">
      <c r="A29" s="45">
        <f t="shared" si="1"/>
        <v>8</v>
      </c>
      <c r="B29" s="16"/>
      <c r="C29" s="59" t="s">
        <v>843</v>
      </c>
      <c r="D29" s="18" t="s">
        <v>1168</v>
      </c>
      <c r="E29" s="69"/>
      <c r="F29" s="39"/>
    </row>
    <row r="30" spans="1:6" x14ac:dyDescent="0.3">
      <c r="A30" s="45">
        <f t="shared" si="1"/>
        <v>9</v>
      </c>
      <c r="B30" s="16"/>
      <c r="C30" s="59" t="s">
        <v>844</v>
      </c>
      <c r="D30" s="18" t="s">
        <v>1168</v>
      </c>
      <c r="E30" s="69"/>
      <c r="F30" s="39"/>
    </row>
    <row r="31" spans="1:6" x14ac:dyDescent="0.3">
      <c r="A31" s="45">
        <f t="shared" si="1"/>
        <v>10</v>
      </c>
      <c r="B31" s="16"/>
      <c r="C31" s="59" t="s">
        <v>845</v>
      </c>
      <c r="D31" s="18" t="s">
        <v>1168</v>
      </c>
      <c r="E31" s="69"/>
      <c r="F31" s="39"/>
    </row>
    <row r="32" spans="1:6" x14ac:dyDescent="0.3">
      <c r="A32" s="45">
        <f t="shared" si="1"/>
        <v>11</v>
      </c>
      <c r="B32" s="16" t="s">
        <v>846</v>
      </c>
      <c r="C32" s="59" t="s">
        <v>847</v>
      </c>
      <c r="D32" s="18" t="s">
        <v>1168</v>
      </c>
      <c r="E32" s="69"/>
      <c r="F32" s="39"/>
    </row>
    <row r="33" spans="1:6" x14ac:dyDescent="0.3">
      <c r="A33" s="45">
        <f t="shared" si="1"/>
        <v>12</v>
      </c>
      <c r="B33" s="16"/>
      <c r="C33" s="59" t="s">
        <v>848</v>
      </c>
      <c r="D33" s="18" t="s">
        <v>1168</v>
      </c>
      <c r="E33" s="69"/>
      <c r="F33" s="39"/>
    </row>
    <row r="34" spans="1:6" ht="30" x14ac:dyDescent="0.3">
      <c r="A34" s="45">
        <f>A33+1</f>
        <v>13</v>
      </c>
      <c r="B34" s="16" t="s">
        <v>833</v>
      </c>
      <c r="C34" s="60" t="s">
        <v>849</v>
      </c>
      <c r="D34" s="18" t="s">
        <v>1168</v>
      </c>
      <c r="E34" s="69"/>
      <c r="F34" s="39"/>
    </row>
    <row r="35" spans="1:6" x14ac:dyDescent="0.3">
      <c r="A35" s="45">
        <f t="shared" si="1"/>
        <v>14</v>
      </c>
      <c r="B35" s="16" t="s">
        <v>833</v>
      </c>
      <c r="C35" s="60" t="s">
        <v>850</v>
      </c>
      <c r="D35" s="18" t="s">
        <v>1168</v>
      </c>
      <c r="E35" s="69"/>
      <c r="F35" s="39"/>
    </row>
    <row r="36" spans="1:6" x14ac:dyDescent="0.3">
      <c r="A36" s="45">
        <f t="shared" si="1"/>
        <v>15</v>
      </c>
      <c r="B36" s="16"/>
      <c r="C36" s="60" t="s">
        <v>851</v>
      </c>
      <c r="D36" s="18" t="s">
        <v>1168</v>
      </c>
      <c r="E36" s="69"/>
      <c r="F36" s="39"/>
    </row>
    <row r="37" spans="1:6" x14ac:dyDescent="0.3">
      <c r="A37" s="148"/>
      <c r="B37" s="73"/>
      <c r="C37" s="287" t="s">
        <v>852</v>
      </c>
      <c r="D37" s="287"/>
      <c r="E37" s="76"/>
      <c r="F37" s="76"/>
    </row>
    <row r="38" spans="1:6" ht="30" x14ac:dyDescent="0.3">
      <c r="A38" s="45">
        <v>16</v>
      </c>
      <c r="B38" s="16" t="s">
        <v>853</v>
      </c>
      <c r="C38" s="59" t="s">
        <v>854</v>
      </c>
      <c r="D38" s="18" t="s">
        <v>1168</v>
      </c>
      <c r="E38" s="69"/>
      <c r="F38" s="39"/>
    </row>
    <row r="39" spans="1:6" x14ac:dyDescent="0.3">
      <c r="A39" s="45">
        <f t="shared" si="1"/>
        <v>17</v>
      </c>
      <c r="B39" s="16" t="s">
        <v>853</v>
      </c>
      <c r="C39" s="59" t="s">
        <v>855</v>
      </c>
      <c r="D39" s="18" t="s">
        <v>1168</v>
      </c>
      <c r="E39" s="69"/>
      <c r="F39" s="39"/>
    </row>
    <row r="40" spans="1:6" x14ac:dyDescent="0.3">
      <c r="A40" s="45">
        <f t="shared" si="1"/>
        <v>18</v>
      </c>
      <c r="B40" s="16" t="s">
        <v>856</v>
      </c>
      <c r="C40" s="59" t="s">
        <v>857</v>
      </c>
      <c r="D40" s="18" t="s">
        <v>1168</v>
      </c>
      <c r="E40" s="69"/>
      <c r="F40" s="39"/>
    </row>
    <row r="41" spans="1:6" x14ac:dyDescent="0.3">
      <c r="A41" s="45">
        <f t="shared" si="1"/>
        <v>19</v>
      </c>
      <c r="B41" s="20"/>
      <c r="C41" s="59" t="s">
        <v>858</v>
      </c>
      <c r="D41" s="18" t="s">
        <v>1168</v>
      </c>
      <c r="E41" s="69"/>
      <c r="F41" s="39"/>
    </row>
    <row r="42" spans="1:6" x14ac:dyDescent="0.3">
      <c r="A42" s="148"/>
      <c r="B42" s="44" t="s">
        <v>859</v>
      </c>
      <c r="C42" s="286" t="s">
        <v>860</v>
      </c>
      <c r="D42" s="286"/>
      <c r="E42" s="76"/>
      <c r="F42" s="76"/>
    </row>
    <row r="43" spans="1:6" ht="30" x14ac:dyDescent="0.3">
      <c r="A43" s="45">
        <v>20</v>
      </c>
      <c r="B43" s="16" t="s">
        <v>861</v>
      </c>
      <c r="C43" s="59" t="s">
        <v>862</v>
      </c>
      <c r="D43" s="18" t="s">
        <v>1168</v>
      </c>
      <c r="E43" s="69"/>
      <c r="F43" s="39"/>
    </row>
    <row r="44" spans="1:6" ht="30" x14ac:dyDescent="0.3">
      <c r="A44" s="45">
        <f t="shared" si="1"/>
        <v>21</v>
      </c>
      <c r="B44" s="16" t="s">
        <v>863</v>
      </c>
      <c r="C44" s="59" t="s">
        <v>864</v>
      </c>
      <c r="D44" s="18" t="s">
        <v>1168</v>
      </c>
      <c r="E44" s="69"/>
      <c r="F44" s="39"/>
    </row>
    <row r="45" spans="1:6" x14ac:dyDescent="0.3">
      <c r="A45" s="45">
        <f t="shared" si="1"/>
        <v>22</v>
      </c>
      <c r="B45" s="16" t="s">
        <v>861</v>
      </c>
      <c r="C45" s="59" t="s">
        <v>865</v>
      </c>
      <c r="D45" s="18" t="s">
        <v>1168</v>
      </c>
      <c r="E45" s="69"/>
      <c r="F45" s="39"/>
    </row>
    <row r="46" spans="1:6" ht="30" x14ac:dyDescent="0.3">
      <c r="A46" s="45">
        <f t="shared" si="1"/>
        <v>23</v>
      </c>
      <c r="B46" s="16" t="s">
        <v>866</v>
      </c>
      <c r="C46" s="90" t="s">
        <v>867</v>
      </c>
      <c r="D46" s="18" t="s">
        <v>1168</v>
      </c>
      <c r="E46" s="69"/>
      <c r="F46" s="39"/>
    </row>
    <row r="47" spans="1:6" ht="30" x14ac:dyDescent="0.3">
      <c r="A47" s="45">
        <f t="shared" si="1"/>
        <v>24</v>
      </c>
      <c r="B47" s="16" t="s">
        <v>859</v>
      </c>
      <c r="C47" s="90" t="s">
        <v>868</v>
      </c>
      <c r="D47" s="18" t="s">
        <v>1168</v>
      </c>
      <c r="E47" s="69"/>
      <c r="F47" s="39"/>
    </row>
    <row r="48" spans="1:6" ht="30" x14ac:dyDescent="0.3">
      <c r="A48" s="45">
        <f t="shared" si="1"/>
        <v>25</v>
      </c>
      <c r="B48" s="16" t="s">
        <v>869</v>
      </c>
      <c r="C48" s="59" t="s">
        <v>870</v>
      </c>
      <c r="D48" s="18" t="s">
        <v>1168</v>
      </c>
      <c r="E48" s="69"/>
      <c r="F48" s="39"/>
    </row>
    <row r="49" spans="1:6" ht="30" x14ac:dyDescent="0.3">
      <c r="A49" s="45">
        <f t="shared" si="1"/>
        <v>26</v>
      </c>
      <c r="B49" s="16" t="s">
        <v>871</v>
      </c>
      <c r="C49" s="59" t="s">
        <v>872</v>
      </c>
      <c r="D49" s="18" t="s">
        <v>1168</v>
      </c>
      <c r="E49" s="69"/>
      <c r="F49" s="39"/>
    </row>
    <row r="50" spans="1:6" ht="30" x14ac:dyDescent="0.3">
      <c r="A50" s="45">
        <f t="shared" si="1"/>
        <v>27</v>
      </c>
      <c r="B50" s="16" t="s">
        <v>871</v>
      </c>
      <c r="C50" s="59" t="s">
        <v>873</v>
      </c>
      <c r="D50" s="18" t="s">
        <v>1168</v>
      </c>
      <c r="E50" s="69"/>
      <c r="F50" s="39"/>
    </row>
    <row r="51" spans="1:6" ht="30" x14ac:dyDescent="0.3">
      <c r="A51" s="45">
        <f t="shared" si="1"/>
        <v>28</v>
      </c>
      <c r="B51" s="16" t="s">
        <v>874</v>
      </c>
      <c r="C51" s="59" t="s">
        <v>875</v>
      </c>
      <c r="D51" s="18" t="s">
        <v>1168</v>
      </c>
      <c r="E51" s="69"/>
      <c r="F51" s="39"/>
    </row>
    <row r="52" spans="1:6" ht="30" x14ac:dyDescent="0.3">
      <c r="A52" s="45">
        <f t="shared" si="1"/>
        <v>29</v>
      </c>
      <c r="B52" s="16"/>
      <c r="C52" s="59" t="s">
        <v>876</v>
      </c>
      <c r="D52" s="18" t="s">
        <v>1168</v>
      </c>
      <c r="E52" s="69"/>
      <c r="F52" s="39"/>
    </row>
    <row r="53" spans="1:6" ht="45" x14ac:dyDescent="0.3">
      <c r="A53" s="45">
        <f t="shared" si="1"/>
        <v>30</v>
      </c>
      <c r="B53" s="16" t="s">
        <v>877</v>
      </c>
      <c r="C53" s="59" t="s">
        <v>878</v>
      </c>
      <c r="D53" s="18" t="s">
        <v>1168</v>
      </c>
      <c r="E53" s="69"/>
      <c r="F53" s="39"/>
    </row>
    <row r="54" spans="1:6" ht="30" x14ac:dyDescent="0.3">
      <c r="A54" s="45">
        <f t="shared" si="1"/>
        <v>31</v>
      </c>
      <c r="B54" s="16"/>
      <c r="C54" s="59" t="s">
        <v>879</v>
      </c>
      <c r="D54" s="18" t="s">
        <v>1168</v>
      </c>
      <c r="E54" s="69"/>
      <c r="F54" s="39"/>
    </row>
    <row r="55" spans="1:6" x14ac:dyDescent="0.3">
      <c r="A55" s="45">
        <f t="shared" si="1"/>
        <v>32</v>
      </c>
      <c r="B55" s="16" t="s">
        <v>880</v>
      </c>
      <c r="C55" s="60" t="s">
        <v>881</v>
      </c>
      <c r="D55" s="18" t="s">
        <v>1168</v>
      </c>
      <c r="E55" s="69"/>
      <c r="F55" s="39"/>
    </row>
    <row r="56" spans="1:6" x14ac:dyDescent="0.3">
      <c r="A56" s="45">
        <f t="shared" si="1"/>
        <v>33</v>
      </c>
      <c r="B56" s="16" t="s">
        <v>880</v>
      </c>
      <c r="C56" s="60" t="s">
        <v>882</v>
      </c>
      <c r="D56" s="18" t="s">
        <v>1168</v>
      </c>
      <c r="E56" s="69"/>
      <c r="F56" s="39"/>
    </row>
    <row r="57" spans="1:6" ht="30" x14ac:dyDescent="0.3">
      <c r="A57" s="45">
        <f t="shared" si="1"/>
        <v>34</v>
      </c>
      <c r="B57" s="16"/>
      <c r="C57" s="59" t="s">
        <v>883</v>
      </c>
      <c r="D57" s="18" t="s">
        <v>1168</v>
      </c>
      <c r="E57" s="69"/>
      <c r="F57" s="39"/>
    </row>
    <row r="58" spans="1:6" x14ac:dyDescent="0.3">
      <c r="A58" s="45">
        <f t="shared" si="1"/>
        <v>35</v>
      </c>
      <c r="B58" s="16" t="s">
        <v>833</v>
      </c>
      <c r="C58" s="60" t="s">
        <v>884</v>
      </c>
      <c r="D58" s="18" t="s">
        <v>1168</v>
      </c>
      <c r="E58" s="69"/>
      <c r="F58" s="39"/>
    </row>
    <row r="59" spans="1:6" ht="30" x14ac:dyDescent="0.3">
      <c r="A59" s="45">
        <f t="shared" si="1"/>
        <v>36</v>
      </c>
      <c r="B59" s="16"/>
      <c r="C59" s="59" t="s">
        <v>885</v>
      </c>
      <c r="D59" s="18" t="s">
        <v>1168</v>
      </c>
      <c r="E59" s="69"/>
      <c r="F59" s="39"/>
    </row>
    <row r="60" spans="1:6" x14ac:dyDescent="0.3">
      <c r="A60" s="45">
        <f t="shared" si="1"/>
        <v>37</v>
      </c>
      <c r="B60" s="16" t="s">
        <v>880</v>
      </c>
      <c r="C60" s="60" t="s">
        <v>886</v>
      </c>
      <c r="D60" s="18" t="s">
        <v>1168</v>
      </c>
      <c r="E60" s="69"/>
      <c r="F60" s="39"/>
    </row>
    <row r="61" spans="1:6" ht="21" customHeight="1" x14ac:dyDescent="0.3">
      <c r="A61" s="148"/>
      <c r="B61" s="44" t="s">
        <v>880</v>
      </c>
      <c r="C61" s="286" t="s">
        <v>887</v>
      </c>
      <c r="D61" s="286"/>
      <c r="E61" s="76"/>
      <c r="F61" s="76"/>
    </row>
    <row r="62" spans="1:6" x14ac:dyDescent="0.3">
      <c r="A62" s="45">
        <v>38</v>
      </c>
      <c r="B62" s="62"/>
      <c r="C62" s="90" t="s">
        <v>888</v>
      </c>
      <c r="D62" s="18" t="s">
        <v>1168</v>
      </c>
      <c r="E62" s="69"/>
      <c r="F62" s="39"/>
    </row>
    <row r="63" spans="1:6" ht="15" customHeight="1" x14ac:dyDescent="0.3">
      <c r="A63" s="148"/>
      <c r="B63" s="44"/>
      <c r="C63" s="286" t="s">
        <v>889</v>
      </c>
      <c r="D63" s="286"/>
      <c r="E63" s="76"/>
      <c r="F63" s="76"/>
    </row>
    <row r="64" spans="1:6" x14ac:dyDescent="0.3">
      <c r="A64" s="45">
        <v>39</v>
      </c>
      <c r="B64" s="62"/>
      <c r="C64" s="90" t="s">
        <v>890</v>
      </c>
      <c r="D64" s="18" t="s">
        <v>1168</v>
      </c>
      <c r="E64" s="69"/>
      <c r="F64" s="39"/>
    </row>
    <row r="65" spans="1:6" x14ac:dyDescent="0.3">
      <c r="A65" s="45">
        <f t="shared" si="1"/>
        <v>40</v>
      </c>
      <c r="B65" s="62"/>
      <c r="C65" s="90" t="s">
        <v>891</v>
      </c>
      <c r="D65" s="18" t="s">
        <v>1168</v>
      </c>
      <c r="E65" s="69"/>
      <c r="F65" s="39"/>
    </row>
    <row r="66" spans="1:6" x14ac:dyDescent="0.3">
      <c r="A66" s="45">
        <f t="shared" si="1"/>
        <v>41</v>
      </c>
      <c r="B66" s="16"/>
      <c r="C66" s="59" t="s">
        <v>892</v>
      </c>
      <c r="D66" s="18" t="s">
        <v>1168</v>
      </c>
      <c r="E66" s="69"/>
      <c r="F66" s="39"/>
    </row>
    <row r="67" spans="1:6" x14ac:dyDescent="0.3">
      <c r="A67" s="45">
        <f t="shared" si="1"/>
        <v>42</v>
      </c>
      <c r="B67" s="16"/>
      <c r="C67" s="59" t="s">
        <v>893</v>
      </c>
      <c r="D67" s="18" t="s">
        <v>1168</v>
      </c>
      <c r="E67" s="69"/>
      <c r="F67" s="39"/>
    </row>
    <row r="68" spans="1:6" x14ac:dyDescent="0.3">
      <c r="A68" s="148"/>
      <c r="B68" s="73"/>
      <c r="C68" s="286" t="s">
        <v>894</v>
      </c>
      <c r="D68" s="286"/>
      <c r="E68" s="76"/>
      <c r="F68" s="76"/>
    </row>
    <row r="69" spans="1:6" x14ac:dyDescent="0.3">
      <c r="A69" s="45">
        <v>43</v>
      </c>
      <c r="B69" s="16"/>
      <c r="C69" s="90" t="s">
        <v>890</v>
      </c>
      <c r="D69" s="18" t="s">
        <v>1168</v>
      </c>
      <c r="E69" s="69"/>
      <c r="F69" s="39"/>
    </row>
    <row r="70" spans="1:6" x14ac:dyDescent="0.3">
      <c r="A70" s="45">
        <f t="shared" si="1"/>
        <v>44</v>
      </c>
      <c r="B70" s="16"/>
      <c r="C70" s="90" t="s">
        <v>891</v>
      </c>
      <c r="D70" s="18" t="s">
        <v>1168</v>
      </c>
      <c r="E70" s="69"/>
      <c r="F70" s="39"/>
    </row>
    <row r="71" spans="1:6" x14ac:dyDescent="0.3">
      <c r="A71" s="45">
        <f t="shared" si="1"/>
        <v>45</v>
      </c>
      <c r="B71" s="16"/>
      <c r="C71" s="59" t="s">
        <v>895</v>
      </c>
      <c r="D71" s="18" t="s">
        <v>1168</v>
      </c>
      <c r="E71" s="69"/>
      <c r="F71" s="39"/>
    </row>
    <row r="72" spans="1:6" x14ac:dyDescent="0.3">
      <c r="A72" s="45">
        <f t="shared" si="1"/>
        <v>46</v>
      </c>
      <c r="B72" s="16"/>
      <c r="C72" s="59" t="s">
        <v>896</v>
      </c>
      <c r="D72" s="18" t="s">
        <v>1168</v>
      </c>
      <c r="E72" s="69"/>
      <c r="F72" s="39"/>
    </row>
    <row r="73" spans="1:6" x14ac:dyDescent="0.3">
      <c r="A73" s="45">
        <f t="shared" si="1"/>
        <v>47</v>
      </c>
      <c r="B73" s="16"/>
      <c r="C73" s="59" t="s">
        <v>897</v>
      </c>
      <c r="D73" s="18" t="s">
        <v>1168</v>
      </c>
      <c r="E73" s="69"/>
      <c r="F73" s="39"/>
    </row>
    <row r="74" spans="1:6" x14ac:dyDescent="0.3">
      <c r="A74" s="148"/>
      <c r="B74" s="44"/>
      <c r="C74" s="286" t="s">
        <v>898</v>
      </c>
      <c r="D74" s="286"/>
      <c r="E74" s="76"/>
      <c r="F74" s="76"/>
    </row>
    <row r="75" spans="1:6" x14ac:dyDescent="0.3">
      <c r="A75" s="45">
        <v>48</v>
      </c>
      <c r="B75" s="16"/>
      <c r="C75" s="90" t="s">
        <v>890</v>
      </c>
      <c r="D75" s="18" t="s">
        <v>1168</v>
      </c>
      <c r="E75" s="69"/>
      <c r="F75" s="39"/>
    </row>
    <row r="76" spans="1:6" x14ac:dyDescent="0.3">
      <c r="A76" s="45">
        <f t="shared" si="1"/>
        <v>49</v>
      </c>
      <c r="B76" s="16"/>
      <c r="C76" s="90" t="s">
        <v>891</v>
      </c>
      <c r="D76" s="18" t="s">
        <v>1168</v>
      </c>
      <c r="E76" s="69"/>
      <c r="F76" s="39"/>
    </row>
    <row r="77" spans="1:6" x14ac:dyDescent="0.3">
      <c r="A77" s="45">
        <f t="shared" si="1"/>
        <v>50</v>
      </c>
      <c r="B77" s="16"/>
      <c r="C77" s="59" t="s">
        <v>899</v>
      </c>
      <c r="D77" s="18" t="s">
        <v>1168</v>
      </c>
      <c r="E77" s="69"/>
      <c r="F77" s="39"/>
    </row>
    <row r="78" spans="1:6" x14ac:dyDescent="0.3">
      <c r="A78" s="45">
        <f t="shared" si="1"/>
        <v>51</v>
      </c>
      <c r="B78" s="16"/>
      <c r="C78" s="59" t="s">
        <v>900</v>
      </c>
      <c r="D78" s="18" t="s">
        <v>1168</v>
      </c>
      <c r="E78" s="69"/>
      <c r="F78" s="39"/>
    </row>
    <row r="79" spans="1:6" x14ac:dyDescent="0.3">
      <c r="A79" s="45">
        <f t="shared" si="1"/>
        <v>52</v>
      </c>
      <c r="B79" s="16"/>
      <c r="C79" s="59" t="s">
        <v>895</v>
      </c>
      <c r="D79" s="18" t="s">
        <v>1168</v>
      </c>
      <c r="E79" s="69"/>
      <c r="F79" s="39"/>
    </row>
    <row r="80" spans="1:6" x14ac:dyDescent="0.3">
      <c r="A80" s="148"/>
      <c r="B80" s="73"/>
      <c r="C80" s="286" t="s">
        <v>901</v>
      </c>
      <c r="D80" s="286"/>
      <c r="E80" s="76"/>
      <c r="F80" s="76"/>
    </row>
    <row r="81" spans="1:6" x14ac:dyDescent="0.3">
      <c r="A81" s="45">
        <v>53</v>
      </c>
      <c r="B81" s="16"/>
      <c r="C81" s="59" t="s">
        <v>902</v>
      </c>
      <c r="D81" s="18" t="s">
        <v>1168</v>
      </c>
      <c r="E81" s="69"/>
      <c r="F81" s="39"/>
    </row>
    <row r="82" spans="1:6" x14ac:dyDescent="0.3">
      <c r="A82" s="45">
        <f t="shared" si="1"/>
        <v>54</v>
      </c>
      <c r="B82" s="16" t="s">
        <v>903</v>
      </c>
      <c r="C82" s="60" t="s">
        <v>904</v>
      </c>
      <c r="D82" s="18" t="s">
        <v>1168</v>
      </c>
      <c r="E82" s="69"/>
      <c r="F82" s="39"/>
    </row>
    <row r="83" spans="1:6" ht="28.5" customHeight="1" x14ac:dyDescent="0.3">
      <c r="A83" s="148"/>
      <c r="B83" s="44" t="s">
        <v>903</v>
      </c>
      <c r="C83" s="287" t="s">
        <v>905</v>
      </c>
      <c r="D83" s="287"/>
      <c r="E83" s="76"/>
      <c r="F83" s="76"/>
    </row>
    <row r="84" spans="1:6" x14ac:dyDescent="0.3">
      <c r="A84" s="45">
        <v>55</v>
      </c>
      <c r="B84" s="16"/>
      <c r="C84" s="59" t="s">
        <v>906</v>
      </c>
      <c r="D84" s="18" t="s">
        <v>1168</v>
      </c>
      <c r="E84" s="69"/>
      <c r="F84" s="39"/>
    </row>
    <row r="85" spans="1:6" x14ac:dyDescent="0.3">
      <c r="A85" s="45">
        <f t="shared" si="1"/>
        <v>56</v>
      </c>
      <c r="B85" s="16"/>
      <c r="C85" s="59" t="s">
        <v>907</v>
      </c>
      <c r="D85" s="18" t="s">
        <v>1168</v>
      </c>
      <c r="E85" s="69"/>
      <c r="F85" s="39"/>
    </row>
    <row r="86" spans="1:6" x14ac:dyDescent="0.3">
      <c r="A86" s="45">
        <f t="shared" ref="A86:A103" si="2">A85+1</f>
        <v>57</v>
      </c>
      <c r="B86" s="16"/>
      <c r="C86" s="59" t="s">
        <v>908</v>
      </c>
      <c r="D86" s="18" t="s">
        <v>1168</v>
      </c>
      <c r="E86" s="69"/>
      <c r="F86" s="39"/>
    </row>
    <row r="87" spans="1:6" x14ac:dyDescent="0.3">
      <c r="A87" s="45">
        <f t="shared" si="2"/>
        <v>58</v>
      </c>
      <c r="B87" s="16"/>
      <c r="C87" s="59" t="s">
        <v>909</v>
      </c>
      <c r="D87" s="18" t="s">
        <v>1168</v>
      </c>
      <c r="E87" s="69"/>
      <c r="F87" s="39"/>
    </row>
    <row r="88" spans="1:6" ht="28.5" customHeight="1" x14ac:dyDescent="0.3">
      <c r="A88" s="148"/>
      <c r="B88" s="44" t="s">
        <v>903</v>
      </c>
      <c r="C88" s="287" t="s">
        <v>910</v>
      </c>
      <c r="D88" s="287"/>
      <c r="E88" s="76"/>
      <c r="F88" s="76"/>
    </row>
    <row r="89" spans="1:6" x14ac:dyDescent="0.3">
      <c r="A89" s="45">
        <v>59</v>
      </c>
      <c r="B89" s="16"/>
      <c r="C89" s="59" t="s">
        <v>911</v>
      </c>
      <c r="D89" s="18" t="s">
        <v>1117</v>
      </c>
      <c r="E89" s="69"/>
      <c r="F89" s="39"/>
    </row>
    <row r="90" spans="1:6" x14ac:dyDescent="0.3">
      <c r="A90" s="45">
        <f t="shared" si="2"/>
        <v>60</v>
      </c>
      <c r="B90" s="16"/>
      <c r="C90" s="59" t="s">
        <v>912</v>
      </c>
      <c r="D90" s="18" t="s">
        <v>1117</v>
      </c>
      <c r="E90" s="69"/>
      <c r="F90" s="39"/>
    </row>
    <row r="91" spans="1:6" x14ac:dyDescent="0.3">
      <c r="A91" s="45">
        <f t="shared" si="2"/>
        <v>61</v>
      </c>
      <c r="B91" s="16"/>
      <c r="C91" s="59" t="s">
        <v>913</v>
      </c>
      <c r="D91" s="18" t="s">
        <v>1118</v>
      </c>
      <c r="E91" s="69"/>
      <c r="F91" s="39"/>
    </row>
    <row r="92" spans="1:6" x14ac:dyDescent="0.3">
      <c r="A92" s="45">
        <f t="shared" si="2"/>
        <v>62</v>
      </c>
      <c r="B92" s="16"/>
      <c r="C92" s="59" t="s">
        <v>914</v>
      </c>
      <c r="D92" s="18" t="s">
        <v>1116</v>
      </c>
      <c r="E92" s="69"/>
      <c r="F92" s="39"/>
    </row>
    <row r="93" spans="1:6" x14ac:dyDescent="0.3">
      <c r="A93" s="45">
        <f t="shared" si="2"/>
        <v>63</v>
      </c>
      <c r="B93" s="16"/>
      <c r="C93" s="59" t="s">
        <v>915</v>
      </c>
      <c r="D93" s="18" t="s">
        <v>1116</v>
      </c>
      <c r="E93" s="69"/>
      <c r="F93" s="39"/>
    </row>
    <row r="94" spans="1:6" x14ac:dyDescent="0.3">
      <c r="A94" s="45">
        <f t="shared" si="2"/>
        <v>64</v>
      </c>
      <c r="B94" s="16"/>
      <c r="C94" s="59" t="s">
        <v>916</v>
      </c>
      <c r="D94" s="18" t="s">
        <v>1116</v>
      </c>
      <c r="E94" s="69"/>
      <c r="F94" s="39"/>
    </row>
    <row r="95" spans="1:6" x14ac:dyDescent="0.3">
      <c r="A95" s="45">
        <f t="shared" si="2"/>
        <v>65</v>
      </c>
      <c r="B95" s="16"/>
      <c r="C95" s="59" t="s">
        <v>917</v>
      </c>
      <c r="D95" s="18" t="s">
        <v>1116</v>
      </c>
      <c r="E95" s="69"/>
      <c r="F95" s="39"/>
    </row>
    <row r="96" spans="1:6" x14ac:dyDescent="0.3">
      <c r="A96" s="45">
        <f t="shared" si="2"/>
        <v>66</v>
      </c>
      <c r="B96" s="16"/>
      <c r="C96" s="59" t="s">
        <v>918</v>
      </c>
      <c r="D96" s="18" t="s">
        <v>1116</v>
      </c>
      <c r="E96" s="69"/>
      <c r="F96" s="39"/>
    </row>
    <row r="97" spans="1:6" x14ac:dyDescent="0.3">
      <c r="A97" s="45">
        <f t="shared" si="2"/>
        <v>67</v>
      </c>
      <c r="B97" s="16" t="s">
        <v>833</v>
      </c>
      <c r="C97" s="60" t="s">
        <v>919</v>
      </c>
      <c r="D97" s="18" t="s">
        <v>1116</v>
      </c>
      <c r="E97" s="69"/>
      <c r="F97" s="39"/>
    </row>
    <row r="98" spans="1:6" ht="45" x14ac:dyDescent="0.3">
      <c r="A98" s="45">
        <f t="shared" si="2"/>
        <v>68</v>
      </c>
      <c r="B98" s="16" t="s">
        <v>920</v>
      </c>
      <c r="C98" s="60" t="s">
        <v>921</v>
      </c>
      <c r="D98" s="18" t="s">
        <v>1116</v>
      </c>
      <c r="E98" s="69"/>
      <c r="F98" s="39"/>
    </row>
    <row r="99" spans="1:6" ht="30" x14ac:dyDescent="0.3">
      <c r="A99" s="45">
        <f t="shared" si="2"/>
        <v>69</v>
      </c>
      <c r="B99" s="16"/>
      <c r="C99" s="60" t="s">
        <v>922</v>
      </c>
      <c r="D99" s="18" t="s">
        <v>1116</v>
      </c>
      <c r="E99" s="69"/>
      <c r="F99" s="39"/>
    </row>
    <row r="100" spans="1:6" ht="30" x14ac:dyDescent="0.3">
      <c r="A100" s="45">
        <f t="shared" si="2"/>
        <v>70</v>
      </c>
      <c r="B100" s="16"/>
      <c r="C100" s="60" t="s">
        <v>923</v>
      </c>
      <c r="D100" s="18" t="s">
        <v>1116</v>
      </c>
      <c r="E100" s="69"/>
      <c r="F100" s="39"/>
    </row>
    <row r="101" spans="1:6" ht="30" x14ac:dyDescent="0.3">
      <c r="A101" s="45">
        <f t="shared" si="2"/>
        <v>71</v>
      </c>
      <c r="B101" s="16" t="s">
        <v>880</v>
      </c>
      <c r="C101" s="59" t="s">
        <v>924</v>
      </c>
      <c r="D101" s="18" t="s">
        <v>1116</v>
      </c>
      <c r="E101" s="69"/>
      <c r="F101" s="39"/>
    </row>
    <row r="102" spans="1:6" ht="30" x14ac:dyDescent="0.3">
      <c r="A102" s="45">
        <f t="shared" si="2"/>
        <v>72</v>
      </c>
      <c r="B102" s="16" t="s">
        <v>4</v>
      </c>
      <c r="C102" s="60" t="s">
        <v>925</v>
      </c>
      <c r="D102" s="18" t="s">
        <v>1116</v>
      </c>
      <c r="E102" s="69"/>
      <c r="F102" s="39"/>
    </row>
    <row r="103" spans="1:6" ht="39.75" customHeight="1" x14ac:dyDescent="0.3">
      <c r="A103" s="45">
        <f t="shared" si="2"/>
        <v>73</v>
      </c>
      <c r="B103" s="55" t="s">
        <v>4</v>
      </c>
      <c r="C103" s="60" t="s">
        <v>926</v>
      </c>
      <c r="D103" s="18" t="s">
        <v>1116</v>
      </c>
      <c r="E103" s="69"/>
      <c r="F103" s="39"/>
    </row>
    <row r="104" spans="1:6" x14ac:dyDescent="0.3">
      <c r="A104" s="21"/>
      <c r="B104" s="22"/>
      <c r="C104" s="22"/>
      <c r="D104" s="22"/>
      <c r="E104" s="22"/>
      <c r="F104" s="23"/>
    </row>
    <row r="105" spans="1:6" x14ac:dyDescent="0.3">
      <c r="A105" s="9"/>
      <c r="B105" s="4"/>
      <c r="F105" s="24"/>
    </row>
    <row r="106" spans="1:6" x14ac:dyDescent="0.3">
      <c r="A106" s="9"/>
      <c r="B106" s="4"/>
      <c r="E106" s="25" t="s">
        <v>95</v>
      </c>
      <c r="F106" s="24"/>
    </row>
    <row r="107" spans="1:6" x14ac:dyDescent="0.3">
      <c r="A107" s="26"/>
      <c r="B107" s="27"/>
      <c r="C107" s="27"/>
      <c r="D107" s="13"/>
      <c r="E107" s="13"/>
      <c r="F107" s="28"/>
    </row>
  </sheetData>
  <mergeCells count="28">
    <mergeCell ref="A6:F6"/>
    <mergeCell ref="A1:B4"/>
    <mergeCell ref="C1:E1"/>
    <mergeCell ref="C2:E2"/>
    <mergeCell ref="C3:E3"/>
    <mergeCell ref="C4:E4"/>
    <mergeCell ref="B20:C20"/>
    <mergeCell ref="C7:E7"/>
    <mergeCell ref="C8:E8"/>
    <mergeCell ref="A13:F13"/>
    <mergeCell ref="B14:D14"/>
    <mergeCell ref="C15:E15"/>
    <mergeCell ref="H3:J3"/>
    <mergeCell ref="C88:D88"/>
    <mergeCell ref="C61:D61"/>
    <mergeCell ref="C63:D63"/>
    <mergeCell ref="C68:D68"/>
    <mergeCell ref="C74:D74"/>
    <mergeCell ref="C80:D80"/>
    <mergeCell ref="C83:D83"/>
    <mergeCell ref="C26:D26"/>
    <mergeCell ref="C37:D37"/>
    <mergeCell ref="C42:D42"/>
    <mergeCell ref="C22:D22"/>
    <mergeCell ref="A17:D17"/>
    <mergeCell ref="A18:D18"/>
    <mergeCell ref="C21:D21"/>
    <mergeCell ref="B19:C19"/>
  </mergeCells>
  <conditionalFormatting sqref="D19:D20">
    <cfRule type="containsText" dxfId="386" priority="57" operator="containsText" text="Atende Parcialmente">
      <formula>NOT(ISERROR(SEARCH("Atende Parcialmente",D19)))</formula>
    </cfRule>
    <cfRule type="containsText" dxfId="385" priority="58" operator="containsText" text="Não Se Aplica">
      <formula>NOT(ISERROR(SEARCH("Não Se Aplica",D19)))</formula>
    </cfRule>
    <cfRule type="containsText" dxfId="384" priority="59" operator="containsText" text="Não Atende">
      <formula>NOT(ISERROR(SEARCH("Não Atende",D19)))</formula>
    </cfRule>
    <cfRule type="containsText" dxfId="383" priority="60" operator="containsText" text="Atende">
      <formula>NOT(ISERROR(SEARCH("Atende",D19)))</formula>
    </cfRule>
  </conditionalFormatting>
  <conditionalFormatting sqref="D23:D25">
    <cfRule type="containsText" dxfId="382" priority="53" operator="containsText" text="Atende Parcialmente">
      <formula>NOT(ISERROR(SEARCH("Atende Parcialmente",D23)))</formula>
    </cfRule>
    <cfRule type="containsText" dxfId="381" priority="54" operator="containsText" text="Não Se Aplica">
      <formula>NOT(ISERROR(SEARCH("Não Se Aplica",D23)))</formula>
    </cfRule>
    <cfRule type="containsText" dxfId="380" priority="55" operator="containsText" text="Não Atende">
      <formula>NOT(ISERROR(SEARCH("Não Atende",D23)))</formula>
    </cfRule>
    <cfRule type="containsText" dxfId="379" priority="56" operator="containsText" text="Atende">
      <formula>NOT(ISERROR(SEARCH("Atende",D23)))</formula>
    </cfRule>
  </conditionalFormatting>
  <conditionalFormatting sqref="D27:D36">
    <cfRule type="containsText" dxfId="378" priority="49" operator="containsText" text="Atende Parcialmente">
      <formula>NOT(ISERROR(SEARCH("Atende Parcialmente",D27)))</formula>
    </cfRule>
    <cfRule type="containsText" dxfId="377" priority="50" operator="containsText" text="Não Se Aplica">
      <formula>NOT(ISERROR(SEARCH("Não Se Aplica",D27)))</formula>
    </cfRule>
    <cfRule type="containsText" dxfId="376" priority="51" operator="containsText" text="Não Atende">
      <formula>NOT(ISERROR(SEARCH("Não Atende",D27)))</formula>
    </cfRule>
    <cfRule type="containsText" dxfId="375" priority="52" operator="containsText" text="Atende">
      <formula>NOT(ISERROR(SEARCH("Atende",D27)))</formula>
    </cfRule>
  </conditionalFormatting>
  <conditionalFormatting sqref="D38:D41">
    <cfRule type="containsText" dxfId="374" priority="45" operator="containsText" text="Atende Parcialmente">
      <formula>NOT(ISERROR(SEARCH("Atende Parcialmente",D38)))</formula>
    </cfRule>
    <cfRule type="containsText" dxfId="373" priority="46" operator="containsText" text="Não Se Aplica">
      <formula>NOT(ISERROR(SEARCH("Não Se Aplica",D38)))</formula>
    </cfRule>
    <cfRule type="containsText" dxfId="372" priority="47" operator="containsText" text="Não Atende">
      <formula>NOT(ISERROR(SEARCH("Não Atende",D38)))</formula>
    </cfRule>
    <cfRule type="containsText" dxfId="371" priority="48" operator="containsText" text="Atende">
      <formula>NOT(ISERROR(SEARCH("Atende",D38)))</formula>
    </cfRule>
  </conditionalFormatting>
  <conditionalFormatting sqref="D43:D60">
    <cfRule type="containsText" dxfId="370" priority="41" operator="containsText" text="Atende Parcialmente">
      <formula>NOT(ISERROR(SEARCH("Atende Parcialmente",D43)))</formula>
    </cfRule>
    <cfRule type="containsText" dxfId="369" priority="42" operator="containsText" text="Não Se Aplica">
      <formula>NOT(ISERROR(SEARCH("Não Se Aplica",D43)))</formula>
    </cfRule>
    <cfRule type="containsText" dxfId="368" priority="43" operator="containsText" text="Não Atende">
      <formula>NOT(ISERROR(SEARCH("Não Atende",D43)))</formula>
    </cfRule>
    <cfRule type="containsText" dxfId="367" priority="44" operator="containsText" text="Atende">
      <formula>NOT(ISERROR(SEARCH("Atende",D43)))</formula>
    </cfRule>
  </conditionalFormatting>
  <conditionalFormatting sqref="D62">
    <cfRule type="containsText" dxfId="366" priority="37" operator="containsText" text="Atende Parcialmente">
      <formula>NOT(ISERROR(SEARCH("Atende Parcialmente",D62)))</formula>
    </cfRule>
    <cfRule type="containsText" dxfId="365" priority="38" operator="containsText" text="Não Se Aplica">
      <formula>NOT(ISERROR(SEARCH("Não Se Aplica",D62)))</formula>
    </cfRule>
    <cfRule type="containsText" dxfId="364" priority="39" operator="containsText" text="Não Atende">
      <formula>NOT(ISERROR(SEARCH("Não Atende",D62)))</formula>
    </cfRule>
    <cfRule type="containsText" dxfId="363" priority="40" operator="containsText" text="Atende">
      <formula>NOT(ISERROR(SEARCH("Atende",D62)))</formula>
    </cfRule>
  </conditionalFormatting>
  <conditionalFormatting sqref="D64:D67">
    <cfRule type="containsText" dxfId="362" priority="21" operator="containsText" text="Atende Parcialmente">
      <formula>NOT(ISERROR(SEARCH("Atende Parcialmente",D64)))</formula>
    </cfRule>
    <cfRule type="containsText" dxfId="361" priority="22" operator="containsText" text="Não Se Aplica">
      <formula>NOT(ISERROR(SEARCH("Não Se Aplica",D64)))</formula>
    </cfRule>
    <cfRule type="containsText" dxfId="360" priority="23" operator="containsText" text="Não Atende">
      <formula>NOT(ISERROR(SEARCH("Não Atende",D64)))</formula>
    </cfRule>
    <cfRule type="containsText" dxfId="359" priority="24" operator="containsText" text="Atende">
      <formula>NOT(ISERROR(SEARCH("Atende",D64)))</formula>
    </cfRule>
  </conditionalFormatting>
  <conditionalFormatting sqref="D69:D73">
    <cfRule type="containsText" dxfId="358" priority="17" operator="containsText" text="Atende Parcialmente">
      <formula>NOT(ISERROR(SEARCH("Atende Parcialmente",D69)))</formula>
    </cfRule>
    <cfRule type="containsText" dxfId="357" priority="18" operator="containsText" text="Não Se Aplica">
      <formula>NOT(ISERROR(SEARCH("Não Se Aplica",D69)))</formula>
    </cfRule>
    <cfRule type="containsText" dxfId="356" priority="19" operator="containsText" text="Não Atende">
      <formula>NOT(ISERROR(SEARCH("Não Atende",D69)))</formula>
    </cfRule>
    <cfRule type="containsText" dxfId="355" priority="20" operator="containsText" text="Atende">
      <formula>NOT(ISERROR(SEARCH("Atende",D69)))</formula>
    </cfRule>
  </conditionalFormatting>
  <conditionalFormatting sqref="D75:D79">
    <cfRule type="containsText" dxfId="354" priority="13" operator="containsText" text="Atende Parcialmente">
      <formula>NOT(ISERROR(SEARCH("Atende Parcialmente",D75)))</formula>
    </cfRule>
    <cfRule type="containsText" dxfId="353" priority="14" operator="containsText" text="Não Se Aplica">
      <formula>NOT(ISERROR(SEARCH("Não Se Aplica",D75)))</formula>
    </cfRule>
    <cfRule type="containsText" dxfId="352" priority="15" operator="containsText" text="Não Atende">
      <formula>NOT(ISERROR(SEARCH("Não Atende",D75)))</formula>
    </cfRule>
    <cfRule type="containsText" dxfId="351" priority="16" operator="containsText" text="Atende">
      <formula>NOT(ISERROR(SEARCH("Atende",D75)))</formula>
    </cfRule>
  </conditionalFormatting>
  <conditionalFormatting sqref="D81:D82">
    <cfRule type="containsText" dxfId="350" priority="9" operator="containsText" text="Atende Parcialmente">
      <formula>NOT(ISERROR(SEARCH("Atende Parcialmente",D81)))</formula>
    </cfRule>
    <cfRule type="containsText" dxfId="349" priority="10" operator="containsText" text="Não Se Aplica">
      <formula>NOT(ISERROR(SEARCH("Não Se Aplica",D81)))</formula>
    </cfRule>
    <cfRule type="containsText" dxfId="348" priority="11" operator="containsText" text="Não Atende">
      <formula>NOT(ISERROR(SEARCH("Não Atende",D81)))</formula>
    </cfRule>
    <cfRule type="containsText" dxfId="347" priority="12" operator="containsText" text="Atende">
      <formula>NOT(ISERROR(SEARCH("Atende",D81)))</formula>
    </cfRule>
  </conditionalFormatting>
  <conditionalFormatting sqref="D84:D87">
    <cfRule type="containsText" dxfId="346" priority="5" operator="containsText" text="Atende Parcialmente">
      <formula>NOT(ISERROR(SEARCH("Atende Parcialmente",D84)))</formula>
    </cfRule>
    <cfRule type="containsText" dxfId="345" priority="6" operator="containsText" text="Não Se Aplica">
      <formula>NOT(ISERROR(SEARCH("Não Se Aplica",D84)))</formula>
    </cfRule>
    <cfRule type="containsText" dxfId="344" priority="7" operator="containsText" text="Não Atende">
      <formula>NOT(ISERROR(SEARCH("Não Atende",D84)))</formula>
    </cfRule>
    <cfRule type="containsText" dxfId="343" priority="8" operator="containsText" text="Atende">
      <formula>NOT(ISERROR(SEARCH("Atende",D84)))</formula>
    </cfRule>
  </conditionalFormatting>
  <conditionalFormatting sqref="D89:D103">
    <cfRule type="containsText" dxfId="342" priority="1" operator="containsText" text="Atende Parcialmente">
      <formula>NOT(ISERROR(SEARCH("Atende Parcialmente",D89)))</formula>
    </cfRule>
    <cfRule type="containsText" dxfId="341" priority="2" operator="containsText" text="Não Se Aplica">
      <formula>NOT(ISERROR(SEARCH("Não Se Aplica",D89)))</formula>
    </cfRule>
    <cfRule type="containsText" dxfId="340" priority="3" operator="containsText" text="Não Atende">
      <formula>NOT(ISERROR(SEARCH("Não Atende",D89)))</formula>
    </cfRule>
    <cfRule type="containsText" dxfId="339" priority="4" operator="containsText" text="Atende">
      <formula>NOT(ISERROR(SEARCH("Atende",D89)))</formula>
    </cfRule>
  </conditionalFormatting>
  <dataValidations count="1">
    <dataValidation type="list" allowBlank="1" showInputMessage="1" showErrorMessage="1" sqref="D19:D20 D23:D25 D27:D36 D38:D41 D43:D60 D62 D64:D67 D69:D73 D75:D79 D81:D82 D84:D87 D89:D103" xr:uid="{FABAAD6B-D2BB-472A-A525-782614344C9B}">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7C241-211D-4146-98A9-34ECCC28551F}">
  <sheetPr codeName="Planilha10"/>
  <dimension ref="A1:L127"/>
  <sheetViews>
    <sheetView showGridLines="0" view="pageBreakPreview" zoomScale="80" zoomScaleNormal="70" zoomScaleSheetLayoutView="80" workbookViewId="0">
      <selection activeCell="H24"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364</v>
      </c>
      <c r="D4" s="278"/>
      <c r="E4" s="279"/>
      <c r="F4" s="2"/>
      <c r="G4" s="8"/>
      <c r="I4" s="154"/>
      <c r="J4" s="8"/>
      <c r="K4" s="8"/>
      <c r="L4" s="8"/>
    </row>
    <row r="5" spans="1:12" ht="3.75" customHeight="1" x14ac:dyDescent="0.3">
      <c r="A5" s="9"/>
      <c r="B5" s="10"/>
      <c r="F5" s="11"/>
      <c r="I5" s="153"/>
    </row>
    <row r="6" spans="1:12" ht="15" customHeight="1" x14ac:dyDescent="0.3">
      <c r="A6" s="255" t="s">
        <v>9</v>
      </c>
      <c r="B6" s="255"/>
      <c r="C6" s="255"/>
      <c r="D6" s="255"/>
      <c r="E6" s="255"/>
      <c r="F6" s="255"/>
      <c r="H6" s="155" t="s">
        <v>1118</v>
      </c>
      <c r="I6" s="156">
        <f>COUNTIF(D$1:$D$200,"Atende")</f>
        <v>1</v>
      </c>
      <c r="J6" s="157">
        <f>I6/$I$10</f>
        <v>1.3513513513513514E-2</v>
      </c>
    </row>
    <row r="7" spans="1:12" ht="15" customHeight="1" x14ac:dyDescent="0.3">
      <c r="A7" s="36" t="s">
        <v>10</v>
      </c>
      <c r="B7" s="34"/>
      <c r="C7" s="280"/>
      <c r="D7" s="280"/>
      <c r="E7" s="280"/>
      <c r="F7" s="94"/>
      <c r="H7" s="158" t="s">
        <v>1168</v>
      </c>
      <c r="I7" s="156">
        <f>COUNTIF(D$1:$D$200,"Atende Parcialmente")</f>
        <v>68</v>
      </c>
      <c r="J7" s="157">
        <f t="shared" ref="J7:J10" si="0">I7/$I$10</f>
        <v>0.91891891891891897</v>
      </c>
    </row>
    <row r="8" spans="1:12" ht="15" customHeight="1" x14ac:dyDescent="0.3">
      <c r="A8" s="36" t="s">
        <v>11</v>
      </c>
      <c r="B8" s="34"/>
      <c r="C8" s="280"/>
      <c r="D8" s="280"/>
      <c r="E8" s="280"/>
      <c r="F8" s="94"/>
      <c r="H8" s="156" t="s">
        <v>1117</v>
      </c>
      <c r="I8" s="156">
        <f>COUNTIF(D$1:$D$200,"Não Atende")</f>
        <v>2</v>
      </c>
      <c r="J8" s="157">
        <f t="shared" si="0"/>
        <v>2.7027027027027029E-2</v>
      </c>
    </row>
    <row r="9" spans="1:12" ht="15" customHeight="1" x14ac:dyDescent="0.3">
      <c r="A9" s="36" t="s">
        <v>12</v>
      </c>
      <c r="B9" s="34"/>
      <c r="C9" s="93"/>
      <c r="D9" s="8" t="s">
        <v>13</v>
      </c>
      <c r="E9" s="93"/>
      <c r="F9" s="94"/>
      <c r="H9" s="156" t="s">
        <v>1116</v>
      </c>
      <c r="I9" s="156">
        <f>COUNTIF(D$1:$D$200,"Não Se Aplica")</f>
        <v>3</v>
      </c>
      <c r="J9" s="157">
        <f t="shared" si="0"/>
        <v>4.0540540540540543E-2</v>
      </c>
    </row>
    <row r="10" spans="1:12" ht="15" customHeight="1" x14ac:dyDescent="0.3">
      <c r="A10" s="36" t="s">
        <v>14</v>
      </c>
      <c r="B10" s="34"/>
      <c r="C10" s="95"/>
      <c r="D10" s="8"/>
      <c r="E10" s="95"/>
      <c r="F10" s="94"/>
      <c r="I10" s="156">
        <f>SUM(I6:I9)</f>
        <v>74</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7" x14ac:dyDescent="0.3">
      <c r="A17" s="265" t="s">
        <v>5</v>
      </c>
      <c r="B17" s="266"/>
      <c r="C17" s="266"/>
      <c r="D17" s="267"/>
      <c r="E17" s="232" t="s">
        <v>1134</v>
      </c>
      <c r="F17" s="232" t="s">
        <v>1133</v>
      </c>
    </row>
    <row r="18" spans="1:7" ht="48" customHeight="1" x14ac:dyDescent="0.3">
      <c r="A18" s="283" t="s">
        <v>1115</v>
      </c>
      <c r="B18" s="263"/>
      <c r="C18" s="263"/>
      <c r="D18" s="263"/>
      <c r="E18" s="15"/>
      <c r="F18" s="39"/>
    </row>
    <row r="19" spans="1:7" ht="15" customHeight="1" x14ac:dyDescent="0.3">
      <c r="A19" s="40">
        <v>1</v>
      </c>
      <c r="B19" s="284" t="s">
        <v>20</v>
      </c>
      <c r="C19" s="285"/>
      <c r="D19" s="18" t="s">
        <v>1168</v>
      </c>
      <c r="E19" s="15"/>
      <c r="F19" s="39"/>
    </row>
    <row r="20" spans="1:7" ht="15" customHeight="1" x14ac:dyDescent="0.3">
      <c r="A20" s="41">
        <v>2</v>
      </c>
      <c r="B20" s="262" t="s">
        <v>19</v>
      </c>
      <c r="C20" s="263"/>
      <c r="D20" s="18" t="s">
        <v>1168</v>
      </c>
      <c r="E20" s="15"/>
      <c r="F20" s="39"/>
    </row>
    <row r="21" spans="1:7" x14ac:dyDescent="0.3">
      <c r="A21" s="237" t="s">
        <v>1</v>
      </c>
      <c r="B21" s="237" t="s">
        <v>2</v>
      </c>
      <c r="C21" s="299" t="s">
        <v>3</v>
      </c>
      <c r="D21" s="300"/>
      <c r="E21" s="238" t="s">
        <v>16</v>
      </c>
      <c r="F21" s="239"/>
    </row>
    <row r="22" spans="1:7" ht="19.5" customHeight="1" x14ac:dyDescent="0.3">
      <c r="A22" s="44"/>
      <c r="B22" s="44" t="s">
        <v>365</v>
      </c>
      <c r="C22" s="286" t="s">
        <v>366</v>
      </c>
      <c r="D22" s="286"/>
      <c r="E22" s="76"/>
      <c r="F22" s="76"/>
      <c r="G22" s="35"/>
    </row>
    <row r="23" spans="1:7" ht="60.75" customHeight="1" x14ac:dyDescent="0.3">
      <c r="A23" s="16">
        <v>3</v>
      </c>
      <c r="B23" s="16" t="s">
        <v>365</v>
      </c>
      <c r="C23" s="60" t="s">
        <v>367</v>
      </c>
      <c r="D23" s="18" t="s">
        <v>1117</v>
      </c>
      <c r="E23" s="69"/>
      <c r="F23" s="39"/>
      <c r="G23" s="35"/>
    </row>
    <row r="24" spans="1:7" ht="71.25" customHeight="1" x14ac:dyDescent="0.3">
      <c r="A24" s="16">
        <f t="shared" ref="A24:A85" si="1">A23+1</f>
        <v>4</v>
      </c>
      <c r="B24" s="16" t="s">
        <v>365</v>
      </c>
      <c r="C24" s="60" t="s">
        <v>368</v>
      </c>
      <c r="D24" s="18" t="s">
        <v>1117</v>
      </c>
      <c r="E24" s="69"/>
      <c r="F24" s="39"/>
      <c r="G24" s="35"/>
    </row>
    <row r="25" spans="1:7" ht="32.25" x14ac:dyDescent="0.3">
      <c r="A25" s="16">
        <f t="shared" si="1"/>
        <v>5</v>
      </c>
      <c r="B25" s="16" t="s">
        <v>365</v>
      </c>
      <c r="C25" s="60" t="s">
        <v>1128</v>
      </c>
      <c r="D25" s="18" t="s">
        <v>1116</v>
      </c>
      <c r="E25" s="69"/>
      <c r="F25" s="39"/>
      <c r="G25" s="35"/>
    </row>
    <row r="26" spans="1:7" x14ac:dyDescent="0.3">
      <c r="A26" s="16">
        <f t="shared" si="1"/>
        <v>6</v>
      </c>
      <c r="B26" s="16" t="s">
        <v>365</v>
      </c>
      <c r="C26" s="60" t="s">
        <v>369</v>
      </c>
      <c r="D26" s="18" t="s">
        <v>1116</v>
      </c>
      <c r="E26" s="69"/>
      <c r="F26" s="39"/>
      <c r="G26" s="35"/>
    </row>
    <row r="27" spans="1:7" ht="15" customHeight="1" x14ac:dyDescent="0.3">
      <c r="A27" s="44"/>
      <c r="B27" s="44" t="s">
        <v>370</v>
      </c>
      <c r="C27" s="286" t="s">
        <v>371</v>
      </c>
      <c r="D27" s="286"/>
      <c r="E27" s="76"/>
      <c r="F27" s="134"/>
      <c r="G27" s="35"/>
    </row>
    <row r="28" spans="1:7" ht="45" x14ac:dyDescent="0.3">
      <c r="A28" s="16">
        <v>7</v>
      </c>
      <c r="B28" s="16" t="s">
        <v>370</v>
      </c>
      <c r="C28" s="60" t="s">
        <v>372</v>
      </c>
      <c r="D28" s="18" t="s">
        <v>1116</v>
      </c>
      <c r="E28" s="69"/>
      <c r="F28" s="39"/>
      <c r="G28" s="35"/>
    </row>
    <row r="29" spans="1:7" ht="30" x14ac:dyDescent="0.3">
      <c r="A29" s="16">
        <f t="shared" si="1"/>
        <v>8</v>
      </c>
      <c r="B29" s="16" t="s">
        <v>370</v>
      </c>
      <c r="C29" s="60" t="s">
        <v>373</v>
      </c>
      <c r="D29" s="18" t="s">
        <v>1168</v>
      </c>
      <c r="E29" s="69"/>
      <c r="F29" s="39"/>
      <c r="G29" s="35"/>
    </row>
    <row r="30" spans="1:7" x14ac:dyDescent="0.3">
      <c r="A30" s="44"/>
      <c r="B30" s="44" t="s">
        <v>374</v>
      </c>
      <c r="C30" s="298" t="s">
        <v>375</v>
      </c>
      <c r="D30" s="298"/>
      <c r="E30" s="76"/>
      <c r="F30" s="76"/>
      <c r="G30" s="35"/>
    </row>
    <row r="31" spans="1:7" x14ac:dyDescent="0.3">
      <c r="A31" s="44"/>
      <c r="B31" s="44" t="s">
        <v>376</v>
      </c>
      <c r="C31" s="298" t="s">
        <v>377</v>
      </c>
      <c r="D31" s="298"/>
      <c r="E31" s="76"/>
      <c r="F31" s="76"/>
      <c r="G31" s="35"/>
    </row>
    <row r="32" spans="1:7" ht="30" x14ac:dyDescent="0.3">
      <c r="A32" s="16">
        <v>9</v>
      </c>
      <c r="B32" s="16" t="s">
        <v>376</v>
      </c>
      <c r="C32" s="60" t="s">
        <v>378</v>
      </c>
      <c r="D32" s="18" t="s">
        <v>1168</v>
      </c>
      <c r="E32" s="69"/>
      <c r="F32" s="39"/>
      <c r="G32" s="35"/>
    </row>
    <row r="33" spans="1:7" ht="30" x14ac:dyDescent="0.3">
      <c r="A33" s="16">
        <f t="shared" si="1"/>
        <v>10</v>
      </c>
      <c r="B33" s="16" t="s">
        <v>376</v>
      </c>
      <c r="C33" s="60" t="s">
        <v>379</v>
      </c>
      <c r="D33" s="18" t="s">
        <v>1168</v>
      </c>
      <c r="E33" s="69"/>
      <c r="F33" s="39"/>
      <c r="G33" s="35"/>
    </row>
    <row r="34" spans="1:7" ht="36" customHeight="1" x14ac:dyDescent="0.3">
      <c r="A34" s="16">
        <f t="shared" si="1"/>
        <v>11</v>
      </c>
      <c r="B34" s="16" t="s">
        <v>376</v>
      </c>
      <c r="C34" s="60" t="s">
        <v>380</v>
      </c>
      <c r="D34" s="18" t="s">
        <v>1168</v>
      </c>
      <c r="E34" s="69"/>
      <c r="F34" s="39"/>
      <c r="G34" s="35"/>
    </row>
    <row r="35" spans="1:7" x14ac:dyDescent="0.3">
      <c r="A35" s="44"/>
      <c r="B35" s="44" t="s">
        <v>381</v>
      </c>
      <c r="C35" s="286" t="s">
        <v>382</v>
      </c>
      <c r="D35" s="286"/>
      <c r="E35" s="76"/>
      <c r="F35" s="76"/>
      <c r="G35" s="35"/>
    </row>
    <row r="36" spans="1:7" ht="49.5" customHeight="1" x14ac:dyDescent="0.3">
      <c r="A36" s="16">
        <v>12</v>
      </c>
      <c r="B36" s="16" t="s">
        <v>381</v>
      </c>
      <c r="C36" s="60" t="s">
        <v>383</v>
      </c>
      <c r="D36" s="18" t="s">
        <v>1168</v>
      </c>
      <c r="E36" s="69"/>
      <c r="F36" s="39"/>
      <c r="G36" s="35"/>
    </row>
    <row r="37" spans="1:7" x14ac:dyDescent="0.3">
      <c r="A37" s="44"/>
      <c r="B37" s="44" t="s">
        <v>384</v>
      </c>
      <c r="C37" s="286" t="s">
        <v>385</v>
      </c>
      <c r="D37" s="286"/>
      <c r="E37" s="76"/>
      <c r="F37" s="76"/>
      <c r="G37" s="35"/>
    </row>
    <row r="38" spans="1:7" ht="30" x14ac:dyDescent="0.3">
      <c r="A38" s="16">
        <v>13</v>
      </c>
      <c r="B38" s="16" t="s">
        <v>386</v>
      </c>
      <c r="C38" s="52" t="s">
        <v>387</v>
      </c>
      <c r="D38" s="18" t="s">
        <v>1168</v>
      </c>
      <c r="E38" s="69"/>
      <c r="F38" s="39"/>
      <c r="G38" s="35"/>
    </row>
    <row r="39" spans="1:7" ht="15" customHeight="1" x14ac:dyDescent="0.3">
      <c r="A39" s="44"/>
      <c r="B39" s="44" t="s">
        <v>388</v>
      </c>
      <c r="C39" s="286" t="s">
        <v>389</v>
      </c>
      <c r="D39" s="286"/>
      <c r="E39" s="142"/>
      <c r="F39" s="76"/>
      <c r="G39" s="35"/>
    </row>
    <row r="40" spans="1:7" ht="30" x14ac:dyDescent="0.3">
      <c r="A40" s="16">
        <v>14</v>
      </c>
      <c r="B40" s="16" t="s">
        <v>388</v>
      </c>
      <c r="C40" s="52" t="s">
        <v>390</v>
      </c>
      <c r="D40" s="18" t="s">
        <v>1168</v>
      </c>
      <c r="E40" s="69"/>
      <c r="F40" s="39"/>
      <c r="G40" s="35"/>
    </row>
    <row r="41" spans="1:7" ht="30" x14ac:dyDescent="0.3">
      <c r="A41" s="16">
        <f t="shared" si="1"/>
        <v>15</v>
      </c>
      <c r="B41" s="16" t="s">
        <v>391</v>
      </c>
      <c r="C41" s="52" t="s">
        <v>392</v>
      </c>
      <c r="D41" s="18" t="s">
        <v>1168</v>
      </c>
      <c r="E41" s="69"/>
      <c r="F41" s="39"/>
      <c r="G41" s="35"/>
    </row>
    <row r="42" spans="1:7" ht="30" x14ac:dyDescent="0.3">
      <c r="A42" s="16">
        <f t="shared" si="1"/>
        <v>16</v>
      </c>
      <c r="B42" s="16" t="s">
        <v>393</v>
      </c>
      <c r="C42" s="52" t="s">
        <v>394</v>
      </c>
      <c r="D42" s="18" t="s">
        <v>1168</v>
      </c>
      <c r="E42" s="69"/>
      <c r="F42" s="39"/>
      <c r="G42" s="35"/>
    </row>
    <row r="43" spans="1:7" ht="30" x14ac:dyDescent="0.3">
      <c r="A43" s="16">
        <f t="shared" si="1"/>
        <v>17</v>
      </c>
      <c r="B43" s="16" t="s">
        <v>395</v>
      </c>
      <c r="C43" s="52" t="s">
        <v>396</v>
      </c>
      <c r="D43" s="18" t="s">
        <v>1168</v>
      </c>
      <c r="E43" s="69"/>
      <c r="F43" s="39"/>
      <c r="G43" s="35"/>
    </row>
    <row r="44" spans="1:7" ht="48.75" customHeight="1" x14ac:dyDescent="0.3">
      <c r="A44" s="16">
        <f t="shared" si="1"/>
        <v>18</v>
      </c>
      <c r="B44" s="16" t="s">
        <v>397</v>
      </c>
      <c r="C44" s="52" t="s">
        <v>398</v>
      </c>
      <c r="D44" s="18" t="s">
        <v>1168</v>
      </c>
      <c r="E44" s="69"/>
      <c r="F44" s="39"/>
      <c r="G44" s="35"/>
    </row>
    <row r="45" spans="1:7" ht="30" x14ac:dyDescent="0.3">
      <c r="A45" s="16">
        <f t="shared" si="1"/>
        <v>19</v>
      </c>
      <c r="B45" s="16" t="s">
        <v>399</v>
      </c>
      <c r="C45" s="52" t="s">
        <v>400</v>
      </c>
      <c r="D45" s="18" t="s">
        <v>1168</v>
      </c>
      <c r="E45" s="69"/>
      <c r="F45" s="39"/>
      <c r="G45" s="35"/>
    </row>
    <row r="46" spans="1:7" x14ac:dyDescent="0.3">
      <c r="A46" s="44"/>
      <c r="B46" s="44" t="s">
        <v>401</v>
      </c>
      <c r="C46" s="305" t="s">
        <v>402</v>
      </c>
      <c r="D46" s="305"/>
      <c r="E46" s="76"/>
      <c r="F46" s="76"/>
      <c r="G46" s="35"/>
    </row>
    <row r="47" spans="1:7" x14ac:dyDescent="0.3">
      <c r="A47" s="44"/>
      <c r="B47" s="44" t="s">
        <v>403</v>
      </c>
      <c r="C47" s="298" t="s">
        <v>404</v>
      </c>
      <c r="D47" s="298"/>
      <c r="E47" s="76"/>
      <c r="F47" s="76"/>
      <c r="G47" s="35"/>
    </row>
    <row r="48" spans="1:7" x14ac:dyDescent="0.3">
      <c r="A48" s="44"/>
      <c r="B48" s="73" t="s">
        <v>403</v>
      </c>
      <c r="C48" s="287" t="s">
        <v>405</v>
      </c>
      <c r="D48" s="287"/>
      <c r="E48" s="76"/>
      <c r="F48" s="76"/>
      <c r="G48" s="35"/>
    </row>
    <row r="49" spans="1:7" x14ac:dyDescent="0.3">
      <c r="A49" s="16">
        <v>20</v>
      </c>
      <c r="B49" s="16" t="s">
        <v>403</v>
      </c>
      <c r="C49" s="59" t="s">
        <v>406</v>
      </c>
      <c r="D49" s="18" t="s">
        <v>1168</v>
      </c>
      <c r="E49" s="69"/>
      <c r="F49" s="39"/>
      <c r="G49" s="35"/>
    </row>
    <row r="50" spans="1:7" x14ac:dyDescent="0.3">
      <c r="A50" s="16">
        <f t="shared" si="1"/>
        <v>21</v>
      </c>
      <c r="B50" s="16" t="s">
        <v>403</v>
      </c>
      <c r="C50" s="60" t="s">
        <v>407</v>
      </c>
      <c r="D50" s="18" t="s">
        <v>1168</v>
      </c>
      <c r="E50" s="69"/>
      <c r="F50" s="39"/>
      <c r="G50" s="35"/>
    </row>
    <row r="51" spans="1:7" x14ac:dyDescent="0.3">
      <c r="A51" s="16">
        <f t="shared" si="1"/>
        <v>22</v>
      </c>
      <c r="B51" s="16" t="s">
        <v>403</v>
      </c>
      <c r="C51" s="60" t="s">
        <v>408</v>
      </c>
      <c r="D51" s="18" t="s">
        <v>1168</v>
      </c>
      <c r="E51" s="69"/>
      <c r="F51" s="39"/>
      <c r="G51" s="35"/>
    </row>
    <row r="52" spans="1:7" ht="30" x14ac:dyDescent="0.3">
      <c r="A52" s="16">
        <f t="shared" si="1"/>
        <v>23</v>
      </c>
      <c r="B52" s="16" t="s">
        <v>403</v>
      </c>
      <c r="C52" s="52" t="s">
        <v>409</v>
      </c>
      <c r="D52" s="18" t="s">
        <v>1168</v>
      </c>
      <c r="E52" s="69"/>
      <c r="F52" s="39"/>
      <c r="G52" s="35"/>
    </row>
    <row r="53" spans="1:7" x14ac:dyDescent="0.3">
      <c r="A53" s="44"/>
      <c r="B53" s="44" t="s">
        <v>410</v>
      </c>
      <c r="C53" s="286" t="s">
        <v>411</v>
      </c>
      <c r="D53" s="286"/>
      <c r="E53" s="76"/>
      <c r="F53" s="76"/>
      <c r="G53" s="35"/>
    </row>
    <row r="54" spans="1:7" ht="30" x14ac:dyDescent="0.3">
      <c r="A54" s="16">
        <v>24</v>
      </c>
      <c r="B54" s="16" t="s">
        <v>410</v>
      </c>
      <c r="C54" s="52" t="s">
        <v>412</v>
      </c>
      <c r="D54" s="18" t="s">
        <v>1118</v>
      </c>
      <c r="E54" s="69"/>
      <c r="F54" s="39"/>
      <c r="G54" s="35"/>
    </row>
    <row r="55" spans="1:7" x14ac:dyDescent="0.3">
      <c r="A55" s="44"/>
      <c r="B55" s="44" t="s">
        <v>410</v>
      </c>
      <c r="C55" s="136" t="s">
        <v>413</v>
      </c>
      <c r="D55" s="30"/>
      <c r="E55" s="80"/>
      <c r="F55" s="76"/>
      <c r="G55" s="35"/>
    </row>
    <row r="56" spans="1:7" x14ac:dyDescent="0.3">
      <c r="A56" s="16">
        <v>25</v>
      </c>
      <c r="B56" s="16" t="s">
        <v>410</v>
      </c>
      <c r="C56" s="59" t="s">
        <v>406</v>
      </c>
      <c r="D56" s="18" t="s">
        <v>1168</v>
      </c>
      <c r="E56" s="69"/>
      <c r="F56" s="39"/>
      <c r="G56" s="35"/>
    </row>
    <row r="57" spans="1:7" x14ac:dyDescent="0.3">
      <c r="A57" s="16">
        <f t="shared" si="1"/>
        <v>26</v>
      </c>
      <c r="B57" s="16" t="s">
        <v>410</v>
      </c>
      <c r="C57" s="60" t="s">
        <v>407</v>
      </c>
      <c r="D57" s="18" t="s">
        <v>1168</v>
      </c>
      <c r="E57" s="69"/>
      <c r="F57" s="39"/>
      <c r="G57" s="35"/>
    </row>
    <row r="58" spans="1:7" x14ac:dyDescent="0.3">
      <c r="A58" s="16">
        <f t="shared" si="1"/>
        <v>27</v>
      </c>
      <c r="B58" s="16" t="s">
        <v>410</v>
      </c>
      <c r="C58" s="60" t="s">
        <v>408</v>
      </c>
      <c r="D58" s="18" t="s">
        <v>1168</v>
      </c>
      <c r="E58" s="69"/>
      <c r="F58" s="39"/>
      <c r="G58" s="35"/>
    </row>
    <row r="59" spans="1:7" ht="30" x14ac:dyDescent="0.3">
      <c r="A59" s="16">
        <f t="shared" si="1"/>
        <v>28</v>
      </c>
      <c r="B59" s="16" t="s">
        <v>410</v>
      </c>
      <c r="C59" s="52" t="s">
        <v>414</v>
      </c>
      <c r="D59" s="18" t="s">
        <v>1168</v>
      </c>
      <c r="E59" s="69"/>
      <c r="F59" s="39"/>
      <c r="G59" s="35"/>
    </row>
    <row r="60" spans="1:7" x14ac:dyDescent="0.3">
      <c r="A60" s="44"/>
      <c r="B60" s="44" t="s">
        <v>415</v>
      </c>
      <c r="C60" s="287" t="s">
        <v>416</v>
      </c>
      <c r="D60" s="287"/>
      <c r="E60" s="76"/>
      <c r="F60" s="76"/>
      <c r="G60" s="35"/>
    </row>
    <row r="61" spans="1:7" ht="30" x14ac:dyDescent="0.3">
      <c r="A61" s="16">
        <v>29</v>
      </c>
      <c r="B61" s="16" t="s">
        <v>415</v>
      </c>
      <c r="C61" s="52" t="s">
        <v>417</v>
      </c>
      <c r="D61" s="18" t="s">
        <v>1168</v>
      </c>
      <c r="E61" s="69"/>
      <c r="F61" s="39"/>
      <c r="G61" s="35"/>
    </row>
    <row r="62" spans="1:7" ht="45" x14ac:dyDescent="0.3">
      <c r="A62" s="16">
        <f t="shared" si="1"/>
        <v>30</v>
      </c>
      <c r="B62" s="16" t="s">
        <v>415</v>
      </c>
      <c r="C62" s="52" t="s">
        <v>418</v>
      </c>
      <c r="D62" s="18" t="s">
        <v>1168</v>
      </c>
      <c r="E62" s="69"/>
      <c r="F62" s="39"/>
      <c r="G62" s="35"/>
    </row>
    <row r="63" spans="1:7" ht="30" x14ac:dyDescent="0.3">
      <c r="A63" s="16">
        <f t="shared" si="1"/>
        <v>31</v>
      </c>
      <c r="B63" s="16" t="s">
        <v>415</v>
      </c>
      <c r="C63" s="52" t="s">
        <v>419</v>
      </c>
      <c r="D63" s="18" t="s">
        <v>1168</v>
      </c>
      <c r="E63" s="69"/>
      <c r="F63" s="39"/>
      <c r="G63" s="35"/>
    </row>
    <row r="64" spans="1:7" x14ac:dyDescent="0.3">
      <c r="A64" s="44"/>
      <c r="B64" s="44" t="s">
        <v>420</v>
      </c>
      <c r="C64" s="287" t="s">
        <v>421</v>
      </c>
      <c r="D64" s="287"/>
      <c r="E64" s="76"/>
      <c r="F64" s="76"/>
      <c r="G64" s="35"/>
    </row>
    <row r="65" spans="1:7" ht="30" x14ac:dyDescent="0.3">
      <c r="A65" s="16">
        <v>32</v>
      </c>
      <c r="B65" s="16" t="s">
        <v>420</v>
      </c>
      <c r="C65" s="52" t="s">
        <v>422</v>
      </c>
      <c r="D65" s="18" t="s">
        <v>1168</v>
      </c>
      <c r="E65" s="69"/>
      <c r="F65" s="39"/>
      <c r="G65" s="35"/>
    </row>
    <row r="66" spans="1:7" x14ac:dyDescent="0.3">
      <c r="A66" s="44"/>
      <c r="B66" s="44" t="s">
        <v>423</v>
      </c>
      <c r="C66" s="287" t="s">
        <v>424</v>
      </c>
      <c r="D66" s="287"/>
      <c r="E66" s="76"/>
      <c r="F66" s="76"/>
      <c r="G66" s="35"/>
    </row>
    <row r="67" spans="1:7" x14ac:dyDescent="0.3">
      <c r="A67" s="44"/>
      <c r="B67" s="44" t="s">
        <v>425</v>
      </c>
      <c r="C67" s="286" t="s">
        <v>426</v>
      </c>
      <c r="D67" s="286"/>
      <c r="E67" s="76"/>
      <c r="F67" s="76"/>
      <c r="G67" s="35"/>
    </row>
    <row r="68" spans="1:7" ht="30" x14ac:dyDescent="0.3">
      <c r="A68" s="16">
        <v>33</v>
      </c>
      <c r="B68" s="16" t="s">
        <v>425</v>
      </c>
      <c r="C68" s="52" t="s">
        <v>427</v>
      </c>
      <c r="D68" s="18" t="s">
        <v>1168</v>
      </c>
      <c r="E68" s="69"/>
      <c r="F68" s="39"/>
      <c r="G68" s="35"/>
    </row>
    <row r="69" spans="1:7" x14ac:dyDescent="0.3">
      <c r="A69" s="44"/>
      <c r="B69" s="44" t="s">
        <v>425</v>
      </c>
      <c r="C69" s="287" t="s">
        <v>428</v>
      </c>
      <c r="D69" s="287"/>
      <c r="E69" s="76"/>
      <c r="F69" s="76"/>
      <c r="G69" s="35"/>
    </row>
    <row r="70" spans="1:7" x14ac:dyDescent="0.3">
      <c r="A70" s="16">
        <v>34</v>
      </c>
      <c r="B70" s="16" t="s">
        <v>425</v>
      </c>
      <c r="C70" s="59" t="s">
        <v>406</v>
      </c>
      <c r="D70" s="18" t="s">
        <v>1168</v>
      </c>
      <c r="E70" s="69"/>
      <c r="F70" s="39"/>
      <c r="G70" s="35"/>
    </row>
    <row r="71" spans="1:7" x14ac:dyDescent="0.3">
      <c r="A71" s="16">
        <f t="shared" si="1"/>
        <v>35</v>
      </c>
      <c r="B71" s="16" t="s">
        <v>425</v>
      </c>
      <c r="C71" s="60" t="s">
        <v>407</v>
      </c>
      <c r="D71" s="18" t="s">
        <v>1168</v>
      </c>
      <c r="E71" s="69"/>
      <c r="F71" s="39"/>
      <c r="G71" s="35"/>
    </row>
    <row r="72" spans="1:7" x14ac:dyDescent="0.3">
      <c r="A72" s="16">
        <f t="shared" si="1"/>
        <v>36</v>
      </c>
      <c r="B72" s="16" t="s">
        <v>425</v>
      </c>
      <c r="C72" s="60" t="s">
        <v>408</v>
      </c>
      <c r="D72" s="18" t="s">
        <v>1168</v>
      </c>
      <c r="E72" s="69"/>
      <c r="F72" s="39"/>
      <c r="G72" s="35"/>
    </row>
    <row r="73" spans="1:7" ht="45" x14ac:dyDescent="0.3">
      <c r="A73" s="16">
        <f t="shared" si="1"/>
        <v>37</v>
      </c>
      <c r="B73" s="16" t="s">
        <v>425</v>
      </c>
      <c r="C73" s="52" t="s">
        <v>429</v>
      </c>
      <c r="D73" s="18" t="s">
        <v>1168</v>
      </c>
      <c r="E73" s="69"/>
      <c r="F73" s="39"/>
      <c r="G73" s="35"/>
    </row>
    <row r="74" spans="1:7" ht="30" x14ac:dyDescent="0.3">
      <c r="A74" s="16">
        <f t="shared" si="1"/>
        <v>38</v>
      </c>
      <c r="B74" s="16" t="s">
        <v>425</v>
      </c>
      <c r="C74" s="52" t="s">
        <v>430</v>
      </c>
      <c r="D74" s="18" t="s">
        <v>1168</v>
      </c>
      <c r="E74" s="69"/>
      <c r="F74" s="39"/>
      <c r="G74" s="35"/>
    </row>
    <row r="75" spans="1:7" x14ac:dyDescent="0.3">
      <c r="A75" s="44"/>
      <c r="B75" s="44" t="s">
        <v>431</v>
      </c>
      <c r="C75" s="298" t="s">
        <v>411</v>
      </c>
      <c r="D75" s="298"/>
      <c r="E75" s="76"/>
      <c r="F75" s="76"/>
      <c r="G75" s="35"/>
    </row>
    <row r="76" spans="1:7" ht="30" x14ac:dyDescent="0.3">
      <c r="A76" s="16">
        <v>39</v>
      </c>
      <c r="B76" s="16" t="s">
        <v>431</v>
      </c>
      <c r="C76" s="52" t="s">
        <v>432</v>
      </c>
      <c r="D76" s="18" t="s">
        <v>1168</v>
      </c>
      <c r="E76" s="69"/>
      <c r="F76" s="39"/>
      <c r="G76" s="35"/>
    </row>
    <row r="77" spans="1:7" x14ac:dyDescent="0.3">
      <c r="A77" s="44"/>
      <c r="B77" s="44" t="s">
        <v>431</v>
      </c>
      <c r="C77" s="287" t="s">
        <v>433</v>
      </c>
      <c r="D77" s="287"/>
      <c r="E77" s="76"/>
      <c r="F77" s="76"/>
      <c r="G77" s="35"/>
    </row>
    <row r="78" spans="1:7" x14ac:dyDescent="0.3">
      <c r="A78" s="16">
        <v>40</v>
      </c>
      <c r="B78" s="16" t="s">
        <v>431</v>
      </c>
      <c r="C78" s="59" t="s">
        <v>406</v>
      </c>
      <c r="D78" s="18" t="s">
        <v>1168</v>
      </c>
      <c r="E78" s="69"/>
      <c r="F78" s="39"/>
      <c r="G78" s="35"/>
    </row>
    <row r="79" spans="1:7" x14ac:dyDescent="0.3">
      <c r="A79" s="16">
        <f t="shared" si="1"/>
        <v>41</v>
      </c>
      <c r="B79" s="16" t="s">
        <v>431</v>
      </c>
      <c r="C79" s="60" t="s">
        <v>407</v>
      </c>
      <c r="D79" s="18" t="s">
        <v>1168</v>
      </c>
      <c r="E79" s="69"/>
      <c r="F79" s="39"/>
      <c r="G79" s="35"/>
    </row>
    <row r="80" spans="1:7" x14ac:dyDescent="0.3">
      <c r="A80" s="16">
        <f t="shared" si="1"/>
        <v>42</v>
      </c>
      <c r="B80" s="16" t="s">
        <v>431</v>
      </c>
      <c r="C80" s="60" t="s">
        <v>408</v>
      </c>
      <c r="D80" s="18" t="s">
        <v>1168</v>
      </c>
      <c r="E80" s="69"/>
      <c r="F80" s="39"/>
      <c r="G80" s="35"/>
    </row>
    <row r="81" spans="1:7" ht="30" x14ac:dyDescent="0.3">
      <c r="A81" s="16">
        <f t="shared" si="1"/>
        <v>43</v>
      </c>
      <c r="B81" s="16" t="s">
        <v>431</v>
      </c>
      <c r="C81" s="52" t="s">
        <v>434</v>
      </c>
      <c r="D81" s="18" t="s">
        <v>1168</v>
      </c>
      <c r="E81" s="69"/>
      <c r="F81" s="39"/>
      <c r="G81" s="35"/>
    </row>
    <row r="82" spans="1:7" x14ac:dyDescent="0.3">
      <c r="A82" s="44"/>
      <c r="B82" s="44" t="s">
        <v>435</v>
      </c>
      <c r="C82" s="287" t="s">
        <v>436</v>
      </c>
      <c r="D82" s="287"/>
      <c r="E82" s="76"/>
      <c r="F82" s="76"/>
      <c r="G82" s="35"/>
    </row>
    <row r="83" spans="1:7" ht="30" x14ac:dyDescent="0.3">
      <c r="A83" s="16">
        <v>44</v>
      </c>
      <c r="B83" s="16" t="s">
        <v>435</v>
      </c>
      <c r="C83" s="52" t="s">
        <v>437</v>
      </c>
      <c r="D83" s="18" t="s">
        <v>1168</v>
      </c>
      <c r="E83" s="69"/>
      <c r="F83" s="39"/>
      <c r="G83" s="35"/>
    </row>
    <row r="84" spans="1:7" ht="45" x14ac:dyDescent="0.3">
      <c r="A84" s="16">
        <f t="shared" si="1"/>
        <v>45</v>
      </c>
      <c r="B84" s="16" t="s">
        <v>435</v>
      </c>
      <c r="C84" s="52" t="s">
        <v>438</v>
      </c>
      <c r="D84" s="18" t="s">
        <v>1168</v>
      </c>
      <c r="E84" s="69"/>
      <c r="F84" s="39"/>
      <c r="G84" s="35"/>
    </row>
    <row r="85" spans="1:7" ht="30" x14ac:dyDescent="0.3">
      <c r="A85" s="16">
        <f t="shared" si="1"/>
        <v>46</v>
      </c>
      <c r="B85" s="16" t="s">
        <v>435</v>
      </c>
      <c r="C85" s="52" t="s">
        <v>419</v>
      </c>
      <c r="D85" s="18" t="s">
        <v>1168</v>
      </c>
      <c r="E85" s="69"/>
      <c r="F85" s="39"/>
      <c r="G85" s="35"/>
    </row>
    <row r="86" spans="1:7" x14ac:dyDescent="0.3">
      <c r="A86" s="44"/>
      <c r="B86" s="44" t="s">
        <v>439</v>
      </c>
      <c r="C86" s="287" t="s">
        <v>421</v>
      </c>
      <c r="D86" s="287"/>
      <c r="E86" s="76"/>
      <c r="F86" s="76"/>
      <c r="G86" s="35"/>
    </row>
    <row r="87" spans="1:7" ht="30" x14ac:dyDescent="0.3">
      <c r="A87" s="16">
        <v>47</v>
      </c>
      <c r="B87" s="16" t="s">
        <v>439</v>
      </c>
      <c r="C87" s="52" t="s">
        <v>440</v>
      </c>
      <c r="D87" s="18" t="s">
        <v>1168</v>
      </c>
      <c r="E87" s="69"/>
      <c r="F87" s="39"/>
      <c r="G87" s="35"/>
    </row>
    <row r="88" spans="1:7" x14ac:dyDescent="0.3">
      <c r="A88" s="44"/>
      <c r="B88" s="44" t="s">
        <v>441</v>
      </c>
      <c r="C88" s="298" t="s">
        <v>442</v>
      </c>
      <c r="D88" s="298"/>
      <c r="E88" s="76"/>
      <c r="F88" s="76"/>
      <c r="G88" s="35"/>
    </row>
    <row r="89" spans="1:7" x14ac:dyDescent="0.3">
      <c r="A89" s="44"/>
      <c r="B89" s="44" t="s">
        <v>443</v>
      </c>
      <c r="C89" s="298" t="s">
        <v>444</v>
      </c>
      <c r="D89" s="298"/>
      <c r="E89" s="76"/>
      <c r="F89" s="76"/>
      <c r="G89" s="35"/>
    </row>
    <row r="90" spans="1:7" ht="30" x14ac:dyDescent="0.3">
      <c r="A90" s="16">
        <v>48</v>
      </c>
      <c r="B90" s="16" t="s">
        <v>443</v>
      </c>
      <c r="C90" s="52" t="s">
        <v>445</v>
      </c>
      <c r="D90" s="18" t="s">
        <v>1168</v>
      </c>
      <c r="E90" s="69"/>
      <c r="F90" s="39"/>
      <c r="G90" s="35"/>
    </row>
    <row r="91" spans="1:7" ht="30" x14ac:dyDescent="0.3">
      <c r="A91" s="16">
        <f t="shared" ref="A91:A96" si="2">A90+1</f>
        <v>49</v>
      </c>
      <c r="B91" s="16" t="s">
        <v>443</v>
      </c>
      <c r="C91" s="60" t="s">
        <v>446</v>
      </c>
      <c r="D91" s="18" t="s">
        <v>1168</v>
      </c>
      <c r="E91" s="69"/>
      <c r="F91" s="39"/>
      <c r="G91" s="35"/>
    </row>
    <row r="92" spans="1:7" ht="30" x14ac:dyDescent="0.3">
      <c r="A92" s="16">
        <f t="shared" si="2"/>
        <v>50</v>
      </c>
      <c r="B92" s="16" t="s">
        <v>443</v>
      </c>
      <c r="C92" s="52" t="s">
        <v>447</v>
      </c>
      <c r="D92" s="18" t="s">
        <v>1168</v>
      </c>
      <c r="E92" s="69"/>
      <c r="F92" s="39"/>
      <c r="G92" s="35"/>
    </row>
    <row r="93" spans="1:7" x14ac:dyDescent="0.3">
      <c r="A93" s="44"/>
      <c r="B93" s="44" t="s">
        <v>448</v>
      </c>
      <c r="C93" s="287" t="s">
        <v>449</v>
      </c>
      <c r="D93" s="287"/>
      <c r="E93" s="76"/>
      <c r="F93" s="76"/>
      <c r="G93" s="35"/>
    </row>
    <row r="94" spans="1:7" ht="30" x14ac:dyDescent="0.3">
      <c r="A94" s="16">
        <v>51</v>
      </c>
      <c r="B94" s="16" t="s">
        <v>448</v>
      </c>
      <c r="C94" s="52" t="s">
        <v>450</v>
      </c>
      <c r="D94" s="18" t="s">
        <v>1168</v>
      </c>
      <c r="E94" s="69"/>
      <c r="F94" s="39"/>
      <c r="G94" s="35"/>
    </row>
    <row r="95" spans="1:7" ht="45" x14ac:dyDescent="0.3">
      <c r="A95" s="16">
        <f t="shared" si="2"/>
        <v>52</v>
      </c>
      <c r="B95" s="16" t="s">
        <v>448</v>
      </c>
      <c r="C95" s="52" t="s">
        <v>451</v>
      </c>
      <c r="D95" s="18" t="s">
        <v>1168</v>
      </c>
      <c r="E95" s="69"/>
      <c r="F95" s="39"/>
      <c r="G95" s="35"/>
    </row>
    <row r="96" spans="1:7" ht="30" x14ac:dyDescent="0.3">
      <c r="A96" s="16">
        <f t="shared" si="2"/>
        <v>53</v>
      </c>
      <c r="B96" s="16" t="s">
        <v>448</v>
      </c>
      <c r="C96" s="52" t="s">
        <v>419</v>
      </c>
      <c r="D96" s="18" t="s">
        <v>1168</v>
      </c>
      <c r="E96" s="69"/>
      <c r="F96" s="39"/>
      <c r="G96" s="35"/>
    </row>
    <row r="97" spans="1:7" x14ac:dyDescent="0.3">
      <c r="A97" s="44"/>
      <c r="B97" s="44" t="s">
        <v>452</v>
      </c>
      <c r="C97" s="287" t="s">
        <v>421</v>
      </c>
      <c r="D97" s="287"/>
      <c r="E97" s="76"/>
      <c r="F97" s="76"/>
      <c r="G97" s="35"/>
    </row>
    <row r="98" spans="1:7" ht="30" x14ac:dyDescent="0.3">
      <c r="A98" s="16">
        <v>54</v>
      </c>
      <c r="B98" s="16" t="s">
        <v>452</v>
      </c>
      <c r="C98" s="52" t="s">
        <v>453</v>
      </c>
      <c r="D98" s="18" t="s">
        <v>1168</v>
      </c>
      <c r="E98" s="69"/>
      <c r="F98" s="39"/>
      <c r="G98" s="35"/>
    </row>
    <row r="99" spans="1:7" ht="3.75" customHeight="1" x14ac:dyDescent="0.3">
      <c r="A99" s="100"/>
      <c r="B99" s="100"/>
      <c r="C99" s="100"/>
      <c r="D99" s="100"/>
      <c r="E99" s="100"/>
      <c r="F99" s="100"/>
      <c r="G99" s="35"/>
    </row>
    <row r="100" spans="1:7" x14ac:dyDescent="0.3">
      <c r="A100" s="306" t="s">
        <v>454</v>
      </c>
      <c r="B100" s="306"/>
      <c r="C100" s="306"/>
      <c r="D100" s="306"/>
      <c r="E100" s="306"/>
      <c r="F100" s="97"/>
      <c r="G100" s="35"/>
    </row>
    <row r="101" spans="1:7" ht="3.75" customHeight="1" x14ac:dyDescent="0.3">
      <c r="A101" s="100"/>
      <c r="B101" s="100"/>
      <c r="C101" s="100"/>
      <c r="D101" s="100"/>
      <c r="E101" s="100"/>
      <c r="F101" s="100"/>
      <c r="G101" s="35"/>
    </row>
    <row r="102" spans="1:7" x14ac:dyDescent="0.3">
      <c r="A102" s="147"/>
      <c r="B102" s="44" t="s">
        <v>455</v>
      </c>
      <c r="C102" s="288" t="s">
        <v>456</v>
      </c>
      <c r="D102" s="288"/>
      <c r="E102" s="76"/>
      <c r="F102" s="76"/>
      <c r="G102" s="35"/>
    </row>
    <row r="103" spans="1:7" x14ac:dyDescent="0.3">
      <c r="A103" s="16">
        <v>55</v>
      </c>
      <c r="B103" s="16"/>
      <c r="C103" s="90" t="s">
        <v>457</v>
      </c>
      <c r="D103" s="18" t="s">
        <v>1168</v>
      </c>
      <c r="E103" s="69"/>
      <c r="F103" s="39"/>
      <c r="G103" s="35"/>
    </row>
    <row r="104" spans="1:7" x14ac:dyDescent="0.3">
      <c r="A104" s="16">
        <f t="shared" ref="A104:A123" si="3">A103+1</f>
        <v>56</v>
      </c>
      <c r="B104" s="16"/>
      <c r="C104" s="90" t="s">
        <v>458</v>
      </c>
      <c r="D104" s="18" t="s">
        <v>1168</v>
      </c>
      <c r="E104" s="69"/>
      <c r="F104" s="39"/>
      <c r="G104" s="35"/>
    </row>
    <row r="105" spans="1:7" ht="47.25" customHeight="1" x14ac:dyDescent="0.3">
      <c r="A105" s="44"/>
      <c r="B105" s="44" t="s">
        <v>455</v>
      </c>
      <c r="C105" s="287" t="s">
        <v>459</v>
      </c>
      <c r="D105" s="287"/>
      <c r="E105" s="76"/>
      <c r="F105" s="76"/>
      <c r="G105" s="35"/>
    </row>
    <row r="106" spans="1:7" x14ac:dyDescent="0.3">
      <c r="A106" s="16">
        <v>57</v>
      </c>
      <c r="B106" s="16"/>
      <c r="C106" s="59" t="s">
        <v>460</v>
      </c>
      <c r="D106" s="18" t="s">
        <v>1168</v>
      </c>
      <c r="E106" s="69"/>
      <c r="F106" s="39"/>
      <c r="G106" s="35"/>
    </row>
    <row r="107" spans="1:7" x14ac:dyDescent="0.3">
      <c r="A107" s="16">
        <f t="shared" si="3"/>
        <v>58</v>
      </c>
      <c r="B107" s="16"/>
      <c r="C107" s="59" t="s">
        <v>461</v>
      </c>
      <c r="D107" s="18" t="s">
        <v>1168</v>
      </c>
      <c r="E107" s="69"/>
      <c r="F107" s="39"/>
      <c r="G107" s="35"/>
    </row>
    <row r="108" spans="1:7" x14ac:dyDescent="0.3">
      <c r="A108" s="16">
        <f t="shared" si="3"/>
        <v>59</v>
      </c>
      <c r="B108" s="16"/>
      <c r="C108" s="59" t="s">
        <v>462</v>
      </c>
      <c r="D108" s="18" t="s">
        <v>1168</v>
      </c>
      <c r="E108" s="69"/>
      <c r="F108" s="39"/>
      <c r="G108" s="35"/>
    </row>
    <row r="109" spans="1:7" ht="36" customHeight="1" x14ac:dyDescent="0.3">
      <c r="A109" s="16">
        <f t="shared" si="3"/>
        <v>60</v>
      </c>
      <c r="B109" s="16" t="s">
        <v>200</v>
      </c>
      <c r="C109" s="60" t="s">
        <v>463</v>
      </c>
      <c r="D109" s="18" t="s">
        <v>1168</v>
      </c>
      <c r="E109" s="69"/>
      <c r="F109" s="39"/>
      <c r="G109" s="35"/>
    </row>
    <row r="110" spans="1:7" ht="36.75" customHeight="1" x14ac:dyDescent="0.3">
      <c r="A110" s="16">
        <f t="shared" si="3"/>
        <v>61</v>
      </c>
      <c r="B110" s="16" t="s">
        <v>200</v>
      </c>
      <c r="C110" s="60" t="s">
        <v>464</v>
      </c>
      <c r="D110" s="18" t="s">
        <v>1168</v>
      </c>
      <c r="E110" s="69"/>
      <c r="F110" s="39"/>
      <c r="G110" s="35"/>
    </row>
    <row r="111" spans="1:7" ht="45" x14ac:dyDescent="0.3">
      <c r="A111" s="16">
        <f t="shared" si="3"/>
        <v>62</v>
      </c>
      <c r="B111" s="16" t="s">
        <v>365</v>
      </c>
      <c r="C111" s="60" t="s">
        <v>465</v>
      </c>
      <c r="D111" s="18" t="s">
        <v>1168</v>
      </c>
      <c r="E111" s="69"/>
      <c r="F111" s="39"/>
      <c r="G111" s="35"/>
    </row>
    <row r="112" spans="1:7" ht="30" x14ac:dyDescent="0.3">
      <c r="A112" s="16">
        <f t="shared" si="3"/>
        <v>63</v>
      </c>
      <c r="B112" s="16" t="s">
        <v>365</v>
      </c>
      <c r="C112" s="60" t="s">
        <v>466</v>
      </c>
      <c r="D112" s="18" t="s">
        <v>1168</v>
      </c>
      <c r="E112" s="69"/>
      <c r="F112" s="39"/>
      <c r="G112" s="35"/>
    </row>
    <row r="113" spans="1:7" ht="30" x14ac:dyDescent="0.3">
      <c r="A113" s="16">
        <f t="shared" si="3"/>
        <v>64</v>
      </c>
      <c r="B113" s="16" t="s">
        <v>365</v>
      </c>
      <c r="C113" s="60" t="s">
        <v>467</v>
      </c>
      <c r="D113" s="18" t="s">
        <v>1168</v>
      </c>
      <c r="E113" s="69"/>
      <c r="F113" s="39"/>
      <c r="G113" s="35"/>
    </row>
    <row r="114" spans="1:7" x14ac:dyDescent="0.3">
      <c r="A114" s="16">
        <f t="shared" si="3"/>
        <v>65</v>
      </c>
      <c r="B114" s="16" t="s">
        <v>4</v>
      </c>
      <c r="C114" s="60" t="s">
        <v>468</v>
      </c>
      <c r="D114" s="18" t="s">
        <v>1168</v>
      </c>
      <c r="E114" s="69"/>
      <c r="F114" s="39"/>
      <c r="G114" s="35"/>
    </row>
    <row r="115" spans="1:7" ht="30" x14ac:dyDescent="0.3">
      <c r="A115" s="16">
        <f t="shared" si="3"/>
        <v>66</v>
      </c>
      <c r="B115" s="16" t="s">
        <v>455</v>
      </c>
      <c r="C115" s="60" t="s">
        <v>469</v>
      </c>
      <c r="D115" s="18" t="s">
        <v>1168</v>
      </c>
      <c r="E115" s="69"/>
      <c r="F115" s="39"/>
      <c r="G115" s="35"/>
    </row>
    <row r="116" spans="1:7" ht="30" x14ac:dyDescent="0.3">
      <c r="A116" s="16">
        <f t="shared" si="3"/>
        <v>67</v>
      </c>
      <c r="B116" s="16" t="s">
        <v>455</v>
      </c>
      <c r="C116" s="60" t="s">
        <v>470</v>
      </c>
      <c r="D116" s="18" t="s">
        <v>1168</v>
      </c>
      <c r="E116" s="69"/>
      <c r="F116" s="39"/>
      <c r="G116" s="35"/>
    </row>
    <row r="117" spans="1:7" ht="30" x14ac:dyDescent="0.3">
      <c r="A117" s="16">
        <f t="shared" si="3"/>
        <v>68</v>
      </c>
      <c r="B117" s="16" t="s">
        <v>455</v>
      </c>
      <c r="C117" s="60" t="s">
        <v>471</v>
      </c>
      <c r="D117" s="18" t="s">
        <v>1168</v>
      </c>
      <c r="E117" s="69"/>
      <c r="F117" s="39"/>
      <c r="G117" s="35"/>
    </row>
    <row r="118" spans="1:7" ht="30" x14ac:dyDescent="0.3">
      <c r="A118" s="16">
        <f t="shared" si="3"/>
        <v>69</v>
      </c>
      <c r="B118" s="16" t="s">
        <v>4</v>
      </c>
      <c r="C118" s="52" t="s">
        <v>472</v>
      </c>
      <c r="D118" s="18" t="s">
        <v>1168</v>
      </c>
      <c r="E118" s="69"/>
      <c r="F118" s="39"/>
      <c r="G118" s="35"/>
    </row>
    <row r="119" spans="1:7" x14ac:dyDescent="0.3">
      <c r="A119" s="16">
        <f t="shared" si="3"/>
        <v>70</v>
      </c>
      <c r="B119" s="16" t="s">
        <v>455</v>
      </c>
      <c r="C119" s="52" t="s">
        <v>473</v>
      </c>
      <c r="D119" s="18" t="s">
        <v>1168</v>
      </c>
      <c r="E119" s="69"/>
      <c r="F119" s="39"/>
      <c r="G119" s="35"/>
    </row>
    <row r="120" spans="1:7" ht="30" x14ac:dyDescent="0.3">
      <c r="A120" s="16">
        <f t="shared" si="3"/>
        <v>71</v>
      </c>
      <c r="B120" s="16" t="s">
        <v>455</v>
      </c>
      <c r="C120" s="60" t="s">
        <v>474</v>
      </c>
      <c r="D120" s="18" t="s">
        <v>1168</v>
      </c>
      <c r="E120" s="69"/>
      <c r="F120" s="39"/>
      <c r="G120" s="35"/>
    </row>
    <row r="121" spans="1:7" ht="45" x14ac:dyDescent="0.3">
      <c r="A121" s="16">
        <f t="shared" si="3"/>
        <v>72</v>
      </c>
      <c r="B121" s="16" t="s">
        <v>455</v>
      </c>
      <c r="C121" s="60" t="s">
        <v>475</v>
      </c>
      <c r="D121" s="18" t="s">
        <v>1168</v>
      </c>
      <c r="E121" s="69"/>
      <c r="F121" s="39"/>
      <c r="G121" s="35"/>
    </row>
    <row r="122" spans="1:7" ht="30" x14ac:dyDescent="0.3">
      <c r="A122" s="16">
        <f t="shared" si="3"/>
        <v>73</v>
      </c>
      <c r="B122" s="16" t="s">
        <v>4</v>
      </c>
      <c r="C122" s="52" t="s">
        <v>476</v>
      </c>
      <c r="D122" s="18" t="s">
        <v>1168</v>
      </c>
      <c r="E122" s="69"/>
      <c r="F122" s="39"/>
      <c r="G122" s="35"/>
    </row>
    <row r="123" spans="1:7" ht="30" x14ac:dyDescent="0.3">
      <c r="A123" s="16">
        <f t="shared" si="3"/>
        <v>74</v>
      </c>
      <c r="B123" s="16" t="s">
        <v>4</v>
      </c>
      <c r="C123" s="52" t="s">
        <v>477</v>
      </c>
      <c r="D123" s="18" t="s">
        <v>1168</v>
      </c>
      <c r="E123" s="69"/>
      <c r="F123" s="39"/>
      <c r="G123" s="35"/>
    </row>
    <row r="124" spans="1:7" x14ac:dyDescent="0.3">
      <c r="A124" s="21"/>
      <c r="B124" s="22"/>
      <c r="C124" s="22"/>
      <c r="D124" s="22"/>
      <c r="E124" s="22"/>
      <c r="F124" s="23"/>
    </row>
    <row r="125" spans="1:7" x14ac:dyDescent="0.3">
      <c r="A125" s="9"/>
      <c r="F125" s="24"/>
    </row>
    <row r="126" spans="1:7" x14ac:dyDescent="0.3">
      <c r="A126" s="9"/>
      <c r="E126" s="25" t="s">
        <v>95</v>
      </c>
      <c r="F126" s="24"/>
    </row>
    <row r="127" spans="1:7" x14ac:dyDescent="0.3">
      <c r="A127" s="26"/>
      <c r="B127" s="27"/>
      <c r="C127" s="27"/>
      <c r="D127" s="13"/>
      <c r="E127" s="13"/>
      <c r="F127" s="28"/>
    </row>
  </sheetData>
  <mergeCells count="44">
    <mergeCell ref="C7:E7"/>
    <mergeCell ref="A6:F6"/>
    <mergeCell ref="A13:F13"/>
    <mergeCell ref="A1:B4"/>
    <mergeCell ref="C1:E1"/>
    <mergeCell ref="C2:E2"/>
    <mergeCell ref="C3:E3"/>
    <mergeCell ref="C4:E4"/>
    <mergeCell ref="B14:D14"/>
    <mergeCell ref="C37:D37"/>
    <mergeCell ref="A18:D18"/>
    <mergeCell ref="B19:C19"/>
    <mergeCell ref="B20:C20"/>
    <mergeCell ref="C22:D22"/>
    <mergeCell ref="C27:D27"/>
    <mergeCell ref="C30:D30"/>
    <mergeCell ref="C31:D31"/>
    <mergeCell ref="C35:D35"/>
    <mergeCell ref="C15:E15"/>
    <mergeCell ref="A100:E100"/>
    <mergeCell ref="C102:D102"/>
    <mergeCell ref="C105:D105"/>
    <mergeCell ref="C82:D82"/>
    <mergeCell ref="C86:D86"/>
    <mergeCell ref="C88:D88"/>
    <mergeCell ref="C89:D89"/>
    <mergeCell ref="C93:D93"/>
    <mergeCell ref="C97:D97"/>
    <mergeCell ref="H3:J3"/>
    <mergeCell ref="C77:D77"/>
    <mergeCell ref="C39:D39"/>
    <mergeCell ref="C46:D46"/>
    <mergeCell ref="C47:D47"/>
    <mergeCell ref="C48:D48"/>
    <mergeCell ref="C64:D64"/>
    <mergeCell ref="C66:D66"/>
    <mergeCell ref="C67:D67"/>
    <mergeCell ref="C53:D53"/>
    <mergeCell ref="C60:D60"/>
    <mergeCell ref="A17:D17"/>
    <mergeCell ref="C21:D21"/>
    <mergeCell ref="C69:D69"/>
    <mergeCell ref="C75:D75"/>
    <mergeCell ref="C8:E8"/>
  </mergeCells>
  <conditionalFormatting sqref="D19:D20">
    <cfRule type="containsText" dxfId="338" priority="105" operator="containsText" text="Atende Parcialmente">
      <formula>NOT(ISERROR(SEARCH("Atende Parcialmente",D19)))</formula>
    </cfRule>
    <cfRule type="containsText" dxfId="337" priority="106" operator="containsText" text="Não Se Aplica">
      <formula>NOT(ISERROR(SEARCH("Não Se Aplica",D19)))</formula>
    </cfRule>
    <cfRule type="containsText" dxfId="336" priority="107" operator="containsText" text="Não Atende">
      <formula>NOT(ISERROR(SEARCH("Não Atende",D19)))</formula>
    </cfRule>
    <cfRule type="containsText" dxfId="335" priority="108" operator="containsText" text="Atende">
      <formula>NOT(ISERROR(SEARCH("Atende",D19)))</formula>
    </cfRule>
  </conditionalFormatting>
  <conditionalFormatting sqref="D23:D26">
    <cfRule type="containsText" dxfId="334" priority="101" operator="containsText" text="Atende Parcialmente">
      <formula>NOT(ISERROR(SEARCH("Atende Parcialmente",D23)))</formula>
    </cfRule>
    <cfRule type="containsText" dxfId="333" priority="102" operator="containsText" text="Não Se Aplica">
      <formula>NOT(ISERROR(SEARCH("Não Se Aplica",D23)))</formula>
    </cfRule>
    <cfRule type="containsText" dxfId="332" priority="103" operator="containsText" text="Não Atende">
      <formula>NOT(ISERROR(SEARCH("Não Atende",D23)))</formula>
    </cfRule>
    <cfRule type="containsText" dxfId="331" priority="104" operator="containsText" text="Atende">
      <formula>NOT(ISERROR(SEARCH("Atende",D23)))</formula>
    </cfRule>
  </conditionalFormatting>
  <conditionalFormatting sqref="D28:D29">
    <cfRule type="containsText" dxfId="330" priority="97" operator="containsText" text="Atende Parcialmente">
      <formula>NOT(ISERROR(SEARCH("Atende Parcialmente",D28)))</formula>
    </cfRule>
    <cfRule type="containsText" dxfId="329" priority="98" operator="containsText" text="Não Se Aplica">
      <formula>NOT(ISERROR(SEARCH("Não Se Aplica",D28)))</formula>
    </cfRule>
    <cfRule type="containsText" dxfId="328" priority="99" operator="containsText" text="Não Atende">
      <formula>NOT(ISERROR(SEARCH("Não Atende",D28)))</formula>
    </cfRule>
    <cfRule type="containsText" dxfId="327" priority="100" operator="containsText" text="Atende">
      <formula>NOT(ISERROR(SEARCH("Atende",D28)))</formula>
    </cfRule>
  </conditionalFormatting>
  <conditionalFormatting sqref="D32:D34">
    <cfRule type="containsText" dxfId="326" priority="93" operator="containsText" text="Atende Parcialmente">
      <formula>NOT(ISERROR(SEARCH("Atende Parcialmente",D32)))</formula>
    </cfRule>
    <cfRule type="containsText" dxfId="325" priority="94" operator="containsText" text="Não Se Aplica">
      <formula>NOT(ISERROR(SEARCH("Não Se Aplica",D32)))</formula>
    </cfRule>
    <cfRule type="containsText" dxfId="324" priority="95" operator="containsText" text="Não Atende">
      <formula>NOT(ISERROR(SEARCH("Não Atende",D32)))</formula>
    </cfRule>
    <cfRule type="containsText" dxfId="323" priority="96" operator="containsText" text="Atende">
      <formula>NOT(ISERROR(SEARCH("Atende",D32)))</formula>
    </cfRule>
  </conditionalFormatting>
  <conditionalFormatting sqref="D36">
    <cfRule type="containsText" dxfId="322" priority="89" operator="containsText" text="Atende Parcialmente">
      <formula>NOT(ISERROR(SEARCH("Atende Parcialmente",D36)))</formula>
    </cfRule>
    <cfRule type="containsText" dxfId="321" priority="90" operator="containsText" text="Não Se Aplica">
      <formula>NOT(ISERROR(SEARCH("Não Se Aplica",D36)))</formula>
    </cfRule>
    <cfRule type="containsText" dxfId="320" priority="91" operator="containsText" text="Não Atende">
      <formula>NOT(ISERROR(SEARCH("Não Atende",D36)))</formula>
    </cfRule>
    <cfRule type="containsText" dxfId="319" priority="92" operator="containsText" text="Atende">
      <formula>NOT(ISERROR(SEARCH("Atende",D36)))</formula>
    </cfRule>
  </conditionalFormatting>
  <conditionalFormatting sqref="D38">
    <cfRule type="containsText" dxfId="318" priority="85" operator="containsText" text="Atende Parcialmente">
      <formula>NOT(ISERROR(SEARCH("Atende Parcialmente",D38)))</formula>
    </cfRule>
    <cfRule type="containsText" dxfId="317" priority="86" operator="containsText" text="Não Se Aplica">
      <formula>NOT(ISERROR(SEARCH("Não Se Aplica",D38)))</formula>
    </cfRule>
    <cfRule type="containsText" dxfId="316" priority="87" operator="containsText" text="Não Atende">
      <formula>NOT(ISERROR(SEARCH("Não Atende",D38)))</formula>
    </cfRule>
    <cfRule type="containsText" dxfId="315" priority="88" operator="containsText" text="Atende">
      <formula>NOT(ISERROR(SEARCH("Atende",D38)))</formula>
    </cfRule>
  </conditionalFormatting>
  <conditionalFormatting sqref="D40:D45">
    <cfRule type="containsText" dxfId="314" priority="81" operator="containsText" text="Atende Parcialmente">
      <formula>NOT(ISERROR(SEARCH("Atende Parcialmente",D40)))</formula>
    </cfRule>
    <cfRule type="containsText" dxfId="313" priority="82" operator="containsText" text="Não Se Aplica">
      <formula>NOT(ISERROR(SEARCH("Não Se Aplica",D40)))</formula>
    </cfRule>
    <cfRule type="containsText" dxfId="312" priority="83" operator="containsText" text="Não Atende">
      <formula>NOT(ISERROR(SEARCH("Não Atende",D40)))</formula>
    </cfRule>
    <cfRule type="containsText" dxfId="311" priority="84" operator="containsText" text="Atende">
      <formula>NOT(ISERROR(SEARCH("Atende",D40)))</formula>
    </cfRule>
  </conditionalFormatting>
  <conditionalFormatting sqref="D49:D52">
    <cfRule type="containsText" dxfId="310" priority="77" operator="containsText" text="Atende Parcialmente">
      <formula>NOT(ISERROR(SEARCH("Atende Parcialmente",D49)))</formula>
    </cfRule>
    <cfRule type="containsText" dxfId="309" priority="78" operator="containsText" text="Não Se Aplica">
      <formula>NOT(ISERROR(SEARCH("Não Se Aplica",D49)))</formula>
    </cfRule>
    <cfRule type="containsText" dxfId="308" priority="79" operator="containsText" text="Não Atende">
      <formula>NOT(ISERROR(SEARCH("Não Atende",D49)))</formula>
    </cfRule>
    <cfRule type="containsText" dxfId="307" priority="80" operator="containsText" text="Atende">
      <formula>NOT(ISERROR(SEARCH("Atende",D49)))</formula>
    </cfRule>
  </conditionalFormatting>
  <conditionalFormatting sqref="D54">
    <cfRule type="containsText" dxfId="306" priority="73" operator="containsText" text="Atende Parcialmente">
      <formula>NOT(ISERROR(SEARCH("Atende Parcialmente",D54)))</formula>
    </cfRule>
    <cfRule type="containsText" dxfId="305" priority="74" operator="containsText" text="Não Se Aplica">
      <formula>NOT(ISERROR(SEARCH("Não Se Aplica",D54)))</formula>
    </cfRule>
    <cfRule type="containsText" dxfId="304" priority="75" operator="containsText" text="Não Atende">
      <formula>NOT(ISERROR(SEARCH("Não Atende",D54)))</formula>
    </cfRule>
    <cfRule type="containsText" dxfId="303" priority="76" operator="containsText" text="Atende">
      <formula>NOT(ISERROR(SEARCH("Atende",D54)))</formula>
    </cfRule>
  </conditionalFormatting>
  <conditionalFormatting sqref="D56:D59">
    <cfRule type="containsText" dxfId="302" priority="69" operator="containsText" text="Atende Parcialmente">
      <formula>NOT(ISERROR(SEARCH("Atende Parcialmente",D56)))</formula>
    </cfRule>
    <cfRule type="containsText" dxfId="301" priority="70" operator="containsText" text="Não Se Aplica">
      <formula>NOT(ISERROR(SEARCH("Não Se Aplica",D56)))</formula>
    </cfRule>
    <cfRule type="containsText" dxfId="300" priority="71" operator="containsText" text="Não Atende">
      <formula>NOT(ISERROR(SEARCH("Não Atende",D56)))</formula>
    </cfRule>
    <cfRule type="containsText" dxfId="299" priority="72" operator="containsText" text="Atende">
      <formula>NOT(ISERROR(SEARCH("Atende",D56)))</formula>
    </cfRule>
  </conditionalFormatting>
  <conditionalFormatting sqref="D61:D63">
    <cfRule type="containsText" dxfId="298" priority="65" operator="containsText" text="Atende Parcialmente">
      <formula>NOT(ISERROR(SEARCH("Atende Parcialmente",D61)))</formula>
    </cfRule>
    <cfRule type="containsText" dxfId="297" priority="66" operator="containsText" text="Não Se Aplica">
      <formula>NOT(ISERROR(SEARCH("Não Se Aplica",D61)))</formula>
    </cfRule>
    <cfRule type="containsText" dxfId="296" priority="67" operator="containsText" text="Não Atende">
      <formula>NOT(ISERROR(SEARCH("Não Atende",D61)))</formula>
    </cfRule>
    <cfRule type="containsText" dxfId="295" priority="68" operator="containsText" text="Atende">
      <formula>NOT(ISERROR(SEARCH("Atende",D61)))</formula>
    </cfRule>
  </conditionalFormatting>
  <conditionalFormatting sqref="D65">
    <cfRule type="containsText" dxfId="294" priority="61" operator="containsText" text="Atende Parcialmente">
      <formula>NOT(ISERROR(SEARCH("Atende Parcialmente",D65)))</formula>
    </cfRule>
    <cfRule type="containsText" dxfId="293" priority="62" operator="containsText" text="Não Se Aplica">
      <formula>NOT(ISERROR(SEARCH("Não Se Aplica",D65)))</formula>
    </cfRule>
    <cfRule type="containsText" dxfId="292" priority="63" operator="containsText" text="Não Atende">
      <formula>NOT(ISERROR(SEARCH("Não Atende",D65)))</formula>
    </cfRule>
    <cfRule type="containsText" dxfId="291" priority="64" operator="containsText" text="Atende">
      <formula>NOT(ISERROR(SEARCH("Atende",D65)))</formula>
    </cfRule>
  </conditionalFormatting>
  <conditionalFormatting sqref="D68">
    <cfRule type="containsText" dxfId="290" priority="57" operator="containsText" text="Atende Parcialmente">
      <formula>NOT(ISERROR(SEARCH("Atende Parcialmente",D68)))</formula>
    </cfRule>
    <cfRule type="containsText" dxfId="289" priority="58" operator="containsText" text="Não Se Aplica">
      <formula>NOT(ISERROR(SEARCH("Não Se Aplica",D68)))</formula>
    </cfRule>
    <cfRule type="containsText" dxfId="288" priority="59" operator="containsText" text="Não Atende">
      <formula>NOT(ISERROR(SEARCH("Não Atende",D68)))</formula>
    </cfRule>
    <cfRule type="containsText" dxfId="287" priority="60" operator="containsText" text="Atende">
      <formula>NOT(ISERROR(SEARCH("Atende",D68)))</formula>
    </cfRule>
  </conditionalFormatting>
  <conditionalFormatting sqref="D70:D74">
    <cfRule type="containsText" dxfId="286" priority="53" operator="containsText" text="Atende Parcialmente">
      <formula>NOT(ISERROR(SEARCH("Atende Parcialmente",D70)))</formula>
    </cfRule>
    <cfRule type="containsText" dxfId="285" priority="54" operator="containsText" text="Não Se Aplica">
      <formula>NOT(ISERROR(SEARCH("Não Se Aplica",D70)))</formula>
    </cfRule>
    <cfRule type="containsText" dxfId="284" priority="55" operator="containsText" text="Não Atende">
      <formula>NOT(ISERROR(SEARCH("Não Atende",D70)))</formula>
    </cfRule>
    <cfRule type="containsText" dxfId="283" priority="56" operator="containsText" text="Atende">
      <formula>NOT(ISERROR(SEARCH("Atende",D70)))</formula>
    </cfRule>
  </conditionalFormatting>
  <conditionalFormatting sqref="D76">
    <cfRule type="containsText" dxfId="282" priority="49" operator="containsText" text="Atende Parcialmente">
      <formula>NOT(ISERROR(SEARCH("Atende Parcialmente",D76)))</formula>
    </cfRule>
    <cfRule type="containsText" dxfId="281" priority="50" operator="containsText" text="Não Se Aplica">
      <formula>NOT(ISERROR(SEARCH("Não Se Aplica",D76)))</formula>
    </cfRule>
    <cfRule type="containsText" dxfId="280" priority="51" operator="containsText" text="Não Atende">
      <formula>NOT(ISERROR(SEARCH("Não Atende",D76)))</formula>
    </cfRule>
    <cfRule type="containsText" dxfId="279" priority="52" operator="containsText" text="Atende">
      <formula>NOT(ISERROR(SEARCH("Atende",D76)))</formula>
    </cfRule>
  </conditionalFormatting>
  <conditionalFormatting sqref="D78:D81">
    <cfRule type="containsText" dxfId="278" priority="45" operator="containsText" text="Atende Parcialmente">
      <formula>NOT(ISERROR(SEARCH("Atende Parcialmente",D78)))</formula>
    </cfRule>
    <cfRule type="containsText" dxfId="277" priority="46" operator="containsText" text="Não Se Aplica">
      <formula>NOT(ISERROR(SEARCH("Não Se Aplica",D78)))</formula>
    </cfRule>
    <cfRule type="containsText" dxfId="276" priority="47" operator="containsText" text="Não Atende">
      <formula>NOT(ISERROR(SEARCH("Não Atende",D78)))</formula>
    </cfRule>
    <cfRule type="containsText" dxfId="275" priority="48" operator="containsText" text="Atende">
      <formula>NOT(ISERROR(SEARCH("Atende",D78)))</formula>
    </cfRule>
  </conditionalFormatting>
  <conditionalFormatting sqref="D83:D85">
    <cfRule type="containsText" dxfId="274" priority="41" operator="containsText" text="Atende Parcialmente">
      <formula>NOT(ISERROR(SEARCH("Atende Parcialmente",D83)))</formula>
    </cfRule>
    <cfRule type="containsText" dxfId="273" priority="42" operator="containsText" text="Não Se Aplica">
      <formula>NOT(ISERROR(SEARCH("Não Se Aplica",D83)))</formula>
    </cfRule>
    <cfRule type="containsText" dxfId="272" priority="43" operator="containsText" text="Não Atende">
      <formula>NOT(ISERROR(SEARCH("Não Atende",D83)))</formula>
    </cfRule>
    <cfRule type="containsText" dxfId="271" priority="44" operator="containsText" text="Atende">
      <formula>NOT(ISERROR(SEARCH("Atende",D83)))</formula>
    </cfRule>
  </conditionalFormatting>
  <conditionalFormatting sqref="D87">
    <cfRule type="containsText" dxfId="270" priority="37" operator="containsText" text="Atende Parcialmente">
      <formula>NOT(ISERROR(SEARCH("Atende Parcialmente",D87)))</formula>
    </cfRule>
    <cfRule type="containsText" dxfId="269" priority="38" operator="containsText" text="Não Se Aplica">
      <formula>NOT(ISERROR(SEARCH("Não Se Aplica",D87)))</formula>
    </cfRule>
    <cfRule type="containsText" dxfId="268" priority="39" operator="containsText" text="Não Atende">
      <formula>NOT(ISERROR(SEARCH("Não Atende",D87)))</formula>
    </cfRule>
    <cfRule type="containsText" dxfId="267" priority="40" operator="containsText" text="Atende">
      <formula>NOT(ISERROR(SEARCH("Atende",D87)))</formula>
    </cfRule>
  </conditionalFormatting>
  <conditionalFormatting sqref="D90:D92">
    <cfRule type="containsText" dxfId="266" priority="25" operator="containsText" text="Atende Parcialmente">
      <formula>NOT(ISERROR(SEARCH("Atende Parcialmente",D90)))</formula>
    </cfRule>
    <cfRule type="containsText" dxfId="265" priority="26" operator="containsText" text="Não Se Aplica">
      <formula>NOT(ISERROR(SEARCH("Não Se Aplica",D90)))</formula>
    </cfRule>
    <cfRule type="containsText" dxfId="264" priority="27" operator="containsText" text="Não Atende">
      <formula>NOT(ISERROR(SEARCH("Não Atende",D90)))</formula>
    </cfRule>
    <cfRule type="containsText" dxfId="263" priority="28" operator="containsText" text="Atende">
      <formula>NOT(ISERROR(SEARCH("Atende",D90)))</formula>
    </cfRule>
  </conditionalFormatting>
  <conditionalFormatting sqref="D94:D96">
    <cfRule type="containsText" dxfId="262" priority="13" operator="containsText" text="Atende Parcialmente">
      <formula>NOT(ISERROR(SEARCH("Atende Parcialmente",D94)))</formula>
    </cfRule>
    <cfRule type="containsText" dxfId="261" priority="14" operator="containsText" text="Não Se Aplica">
      <formula>NOT(ISERROR(SEARCH("Não Se Aplica",D94)))</formula>
    </cfRule>
    <cfRule type="containsText" dxfId="260" priority="15" operator="containsText" text="Não Atende">
      <formula>NOT(ISERROR(SEARCH("Não Atende",D94)))</formula>
    </cfRule>
    <cfRule type="containsText" dxfId="259" priority="16" operator="containsText" text="Atende">
      <formula>NOT(ISERROR(SEARCH("Atende",D94)))</formula>
    </cfRule>
  </conditionalFormatting>
  <conditionalFormatting sqref="D98">
    <cfRule type="containsText" dxfId="258" priority="9" operator="containsText" text="Atende Parcialmente">
      <formula>NOT(ISERROR(SEARCH("Atende Parcialmente",D98)))</formula>
    </cfRule>
    <cfRule type="containsText" dxfId="257" priority="10" operator="containsText" text="Não Se Aplica">
      <formula>NOT(ISERROR(SEARCH("Não Se Aplica",D98)))</formula>
    </cfRule>
    <cfRule type="containsText" dxfId="256" priority="11" operator="containsText" text="Não Atende">
      <formula>NOT(ISERROR(SEARCH("Não Atende",D98)))</formula>
    </cfRule>
    <cfRule type="containsText" dxfId="255" priority="12" operator="containsText" text="Atende">
      <formula>NOT(ISERROR(SEARCH("Atende",D98)))</formula>
    </cfRule>
  </conditionalFormatting>
  <conditionalFormatting sqref="D103:D104">
    <cfRule type="containsText" dxfId="254" priority="5" operator="containsText" text="Atende Parcialmente">
      <formula>NOT(ISERROR(SEARCH("Atende Parcialmente",D103)))</formula>
    </cfRule>
    <cfRule type="containsText" dxfId="253" priority="6" operator="containsText" text="Não Se Aplica">
      <formula>NOT(ISERROR(SEARCH("Não Se Aplica",D103)))</formula>
    </cfRule>
    <cfRule type="containsText" dxfId="252" priority="7" operator="containsText" text="Não Atende">
      <formula>NOT(ISERROR(SEARCH("Não Atende",D103)))</formula>
    </cfRule>
    <cfRule type="containsText" dxfId="251" priority="8" operator="containsText" text="Atende">
      <formula>NOT(ISERROR(SEARCH("Atende",D103)))</formula>
    </cfRule>
  </conditionalFormatting>
  <conditionalFormatting sqref="D106:D123">
    <cfRule type="containsText" dxfId="250" priority="1" operator="containsText" text="Atende Parcialmente">
      <formula>NOT(ISERROR(SEARCH("Atende Parcialmente",D106)))</formula>
    </cfRule>
    <cfRule type="containsText" dxfId="249" priority="2" operator="containsText" text="Não Se Aplica">
      <formula>NOT(ISERROR(SEARCH("Não Se Aplica",D106)))</formula>
    </cfRule>
    <cfRule type="containsText" dxfId="248" priority="3" operator="containsText" text="Não Atende">
      <formula>NOT(ISERROR(SEARCH("Não Atende",D106)))</formula>
    </cfRule>
    <cfRule type="containsText" dxfId="247" priority="4" operator="containsText" text="Atende">
      <formula>NOT(ISERROR(SEARCH("Atende",D106)))</formula>
    </cfRule>
  </conditionalFormatting>
  <dataValidations count="1">
    <dataValidation type="list" allowBlank="1" showInputMessage="1" showErrorMessage="1" sqref="D19:D20 D23:D26 D28:D29 D32:D34 D36 D38 D40:D45 D49:D52 D54 D56:D59 D61:D63 D65 D68 D70:D74 D76 D78:D81 D83:D85 D87 D90:D92 D94:D96 D98 D103:D104 D106:D123" xr:uid="{32C25859-BE55-483E-AA51-33A74A27E178}">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96704-2A1F-4937-86E7-00E47CC54F32}">
  <dimension ref="A1:L111"/>
  <sheetViews>
    <sheetView showGridLines="0" view="pageBreakPreview" zoomScale="80" zoomScaleNormal="100" zoomScaleSheetLayoutView="80" workbookViewId="0">
      <selection activeCell="F15" sqref="F15"/>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1233</v>
      </c>
      <c r="D4" s="278"/>
      <c r="E4" s="279"/>
      <c r="F4" s="2"/>
      <c r="G4" s="8"/>
      <c r="I4" s="154"/>
      <c r="J4" s="8"/>
      <c r="K4" s="8"/>
      <c r="L4" s="8"/>
    </row>
    <row r="5" spans="1:12" ht="3.75" customHeight="1" x14ac:dyDescent="0.3">
      <c r="A5" s="9"/>
      <c r="B5" s="10"/>
      <c r="F5" s="11"/>
      <c r="I5" s="153"/>
    </row>
    <row r="6" spans="1:12" ht="15" customHeight="1" x14ac:dyDescent="0.3">
      <c r="A6" s="255" t="s">
        <v>9</v>
      </c>
      <c r="B6" s="255"/>
      <c r="C6" s="255"/>
      <c r="D6" s="255"/>
      <c r="E6" s="255"/>
      <c r="F6" s="255"/>
      <c r="H6" s="155" t="s">
        <v>1118</v>
      </c>
      <c r="I6" s="156">
        <f>COUNTIF(D$1:$D$200,"Atende")</f>
        <v>24</v>
      </c>
      <c r="J6" s="157">
        <f>I6/$I$10</f>
        <v>0.31578947368421051</v>
      </c>
    </row>
    <row r="7" spans="1:12" ht="15" customHeight="1" x14ac:dyDescent="0.3">
      <c r="A7" s="36" t="s">
        <v>10</v>
      </c>
      <c r="B7" s="34"/>
      <c r="C7" s="280"/>
      <c r="D7" s="280"/>
      <c r="E7" s="280"/>
      <c r="F7" s="94"/>
      <c r="H7" s="158" t="s">
        <v>1168</v>
      </c>
      <c r="I7" s="156">
        <f>COUNTIF(D$1:$D$200,"Atende Parcialmente")</f>
        <v>48</v>
      </c>
      <c r="J7" s="157">
        <f t="shared" ref="J7:J10" si="0">I7/$I$10</f>
        <v>0.63157894736842102</v>
      </c>
    </row>
    <row r="8" spans="1:12" ht="15" customHeight="1" x14ac:dyDescent="0.3">
      <c r="A8" s="36" t="s">
        <v>11</v>
      </c>
      <c r="B8" s="34"/>
      <c r="C8" s="280"/>
      <c r="D8" s="280"/>
      <c r="E8" s="280"/>
      <c r="F8" s="94"/>
      <c r="H8" s="156" t="s">
        <v>1117</v>
      </c>
      <c r="I8" s="156">
        <f>COUNTIF(D$1:$D$200,"Não Atende")</f>
        <v>2</v>
      </c>
      <c r="J8" s="157">
        <f t="shared" si="0"/>
        <v>2.6315789473684209E-2</v>
      </c>
    </row>
    <row r="9" spans="1:12" ht="15" customHeight="1" x14ac:dyDescent="0.3">
      <c r="A9" s="36" t="s">
        <v>12</v>
      </c>
      <c r="B9" s="34"/>
      <c r="C9" s="93"/>
      <c r="D9" s="8" t="s">
        <v>13</v>
      </c>
      <c r="E9" s="93"/>
      <c r="F9" s="94"/>
      <c r="H9" s="156" t="s">
        <v>1116</v>
      </c>
      <c r="I9" s="156">
        <f>COUNTIF(D$1:$D$200,"Não Se Aplica")</f>
        <v>2</v>
      </c>
      <c r="J9" s="157">
        <f t="shared" si="0"/>
        <v>2.6315789473684209E-2</v>
      </c>
    </row>
    <row r="10" spans="1:12" ht="15" customHeight="1" x14ac:dyDescent="0.3">
      <c r="A10" s="36" t="s">
        <v>14</v>
      </c>
      <c r="B10" s="34"/>
      <c r="C10" s="95"/>
      <c r="D10" s="8"/>
      <c r="E10" s="95"/>
      <c r="F10" s="94"/>
      <c r="I10" s="156">
        <f>SUM(I6:I9)</f>
        <v>76</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9" x14ac:dyDescent="0.3">
      <c r="A17" s="265" t="s">
        <v>5</v>
      </c>
      <c r="B17" s="266"/>
      <c r="C17" s="266"/>
      <c r="D17" s="267"/>
      <c r="E17" s="232" t="s">
        <v>1134</v>
      </c>
      <c r="F17" s="232" t="s">
        <v>1133</v>
      </c>
    </row>
    <row r="18" spans="1:9" ht="48" customHeight="1" x14ac:dyDescent="0.3">
      <c r="A18" s="283" t="s">
        <v>1115</v>
      </c>
      <c r="B18" s="263"/>
      <c r="C18" s="263"/>
      <c r="D18" s="263"/>
      <c r="E18" s="15"/>
      <c r="F18" s="39"/>
    </row>
    <row r="19" spans="1:9" ht="15" customHeight="1" x14ac:dyDescent="0.3">
      <c r="A19" s="40">
        <v>1</v>
      </c>
      <c r="B19" s="284" t="s">
        <v>20</v>
      </c>
      <c r="C19" s="285"/>
      <c r="D19" s="18" t="s">
        <v>1168</v>
      </c>
      <c r="E19" s="15"/>
      <c r="F19" s="39"/>
    </row>
    <row r="20" spans="1:9" ht="15" customHeight="1" x14ac:dyDescent="0.3">
      <c r="A20" s="41">
        <v>2</v>
      </c>
      <c r="B20" s="262" t="s">
        <v>19</v>
      </c>
      <c r="C20" s="263"/>
      <c r="D20" s="18" t="s">
        <v>1168</v>
      </c>
      <c r="E20" s="15"/>
      <c r="F20" s="39"/>
    </row>
    <row r="21" spans="1:9" x14ac:dyDescent="0.3">
      <c r="A21" s="237" t="s">
        <v>1</v>
      </c>
      <c r="B21" s="234" t="s">
        <v>2</v>
      </c>
      <c r="C21" s="240" t="s">
        <v>3</v>
      </c>
      <c r="D21" s="241"/>
      <c r="E21" s="238" t="s">
        <v>16</v>
      </c>
      <c r="F21" s="239" t="s">
        <v>1133</v>
      </c>
    </row>
    <row r="22" spans="1:9" ht="30" x14ac:dyDescent="0.3">
      <c r="A22" s="73"/>
      <c r="B22" s="44" t="s">
        <v>1359</v>
      </c>
      <c r="C22" s="209" t="s">
        <v>1294</v>
      </c>
      <c r="D22" s="30"/>
      <c r="E22" s="80"/>
      <c r="F22" s="76"/>
    </row>
    <row r="23" spans="1:9" ht="30" x14ac:dyDescent="0.3">
      <c r="A23" s="16">
        <v>3</v>
      </c>
      <c r="B23" s="16" t="s">
        <v>1359</v>
      </c>
      <c r="C23" s="60" t="s">
        <v>1295</v>
      </c>
      <c r="D23" s="18" t="s">
        <v>1118</v>
      </c>
      <c r="E23" s="223"/>
      <c r="F23" s="39"/>
      <c r="I23" s="8"/>
    </row>
    <row r="24" spans="1:9" ht="30" x14ac:dyDescent="0.3">
      <c r="A24" s="16">
        <f t="shared" ref="A24:A68" si="1">A23+1</f>
        <v>4</v>
      </c>
      <c r="B24" s="16" t="s">
        <v>1359</v>
      </c>
      <c r="C24" s="60" t="s">
        <v>1296</v>
      </c>
      <c r="D24" s="18" t="s">
        <v>1168</v>
      </c>
      <c r="E24" s="69"/>
      <c r="F24" s="39"/>
    </row>
    <row r="25" spans="1:9" x14ac:dyDescent="0.3">
      <c r="A25" s="16">
        <v>5</v>
      </c>
      <c r="B25" s="16" t="s">
        <v>1359</v>
      </c>
      <c r="C25" s="60" t="s">
        <v>1297</v>
      </c>
      <c r="D25" s="18" t="s">
        <v>1168</v>
      </c>
      <c r="E25" s="69"/>
      <c r="F25" s="39"/>
    </row>
    <row r="26" spans="1:9" x14ac:dyDescent="0.3">
      <c r="A26" s="16">
        <v>6</v>
      </c>
      <c r="B26" s="16" t="s">
        <v>1359</v>
      </c>
      <c r="C26" s="60" t="s">
        <v>1298</v>
      </c>
      <c r="D26" s="18" t="s">
        <v>1168</v>
      </c>
      <c r="E26" s="69"/>
      <c r="F26" s="39"/>
    </row>
    <row r="27" spans="1:9" ht="30" x14ac:dyDescent="0.3">
      <c r="A27" s="16">
        <v>7</v>
      </c>
      <c r="B27" s="16" t="s">
        <v>1359</v>
      </c>
      <c r="C27" s="60" t="s">
        <v>1299</v>
      </c>
      <c r="D27" s="18" t="s">
        <v>1118</v>
      </c>
      <c r="E27" s="60"/>
      <c r="F27" s="39"/>
    </row>
    <row r="28" spans="1:9" ht="30" x14ac:dyDescent="0.3">
      <c r="A28" s="16">
        <v>8</v>
      </c>
      <c r="B28" s="16" t="s">
        <v>1359</v>
      </c>
      <c r="C28" s="60" t="s">
        <v>1300</v>
      </c>
      <c r="D28" s="18" t="s">
        <v>1168</v>
      </c>
      <c r="E28" s="69"/>
      <c r="F28" s="39"/>
    </row>
    <row r="29" spans="1:9" x14ac:dyDescent="0.3">
      <c r="A29" s="16">
        <v>9</v>
      </c>
      <c r="B29" s="16" t="s">
        <v>1359</v>
      </c>
      <c r="C29" s="60" t="s">
        <v>1301</v>
      </c>
      <c r="D29" s="18" t="s">
        <v>1168</v>
      </c>
      <c r="E29" s="69"/>
      <c r="F29" s="39"/>
    </row>
    <row r="30" spans="1:9" ht="30" x14ac:dyDescent="0.3">
      <c r="A30" s="73"/>
      <c r="B30" s="44" t="s">
        <v>1359</v>
      </c>
      <c r="C30" s="210" t="s">
        <v>1302</v>
      </c>
      <c r="D30" s="30"/>
      <c r="E30" s="80"/>
      <c r="F30" s="76"/>
    </row>
    <row r="31" spans="1:9" x14ac:dyDescent="0.3">
      <c r="A31" s="16">
        <v>10</v>
      </c>
      <c r="B31" s="16" t="s">
        <v>1359</v>
      </c>
      <c r="C31" s="60" t="s">
        <v>1303</v>
      </c>
      <c r="D31" s="18" t="s">
        <v>1116</v>
      </c>
      <c r="E31" s="69"/>
      <c r="F31" s="39"/>
    </row>
    <row r="32" spans="1:9" s="88" customFormat="1" ht="30" customHeight="1" x14ac:dyDescent="0.3">
      <c r="A32" s="16">
        <f t="shared" si="1"/>
        <v>11</v>
      </c>
      <c r="B32" s="16" t="s">
        <v>1359</v>
      </c>
      <c r="C32" s="60" t="s">
        <v>1304</v>
      </c>
      <c r="D32" s="18" t="s">
        <v>1116</v>
      </c>
      <c r="E32" s="224"/>
      <c r="F32" s="39"/>
    </row>
    <row r="33" spans="1:6" s="89" customFormat="1" ht="30" x14ac:dyDescent="0.3">
      <c r="A33" s="16">
        <f t="shared" si="1"/>
        <v>12</v>
      </c>
      <c r="B33" s="16" t="s">
        <v>1359</v>
      </c>
      <c r="C33" s="60" t="s">
        <v>1305</v>
      </c>
      <c r="D33" s="18" t="s">
        <v>1168</v>
      </c>
      <c r="E33" s="69"/>
      <c r="F33" s="39"/>
    </row>
    <row r="34" spans="1:6" s="89" customFormat="1" x14ac:dyDescent="0.3">
      <c r="A34" s="16">
        <f t="shared" si="1"/>
        <v>13</v>
      </c>
      <c r="B34" s="16" t="s">
        <v>1359</v>
      </c>
      <c r="C34" s="60" t="s">
        <v>1306</v>
      </c>
      <c r="D34" s="18" t="s">
        <v>1168</v>
      </c>
      <c r="E34" s="69"/>
      <c r="F34" s="39"/>
    </row>
    <row r="35" spans="1:6" s="89" customFormat="1" x14ac:dyDescent="0.3">
      <c r="A35" s="16">
        <f t="shared" si="1"/>
        <v>14</v>
      </c>
      <c r="B35" s="16" t="s">
        <v>1359</v>
      </c>
      <c r="C35" s="60" t="s">
        <v>1307</v>
      </c>
      <c r="D35" s="18" t="s">
        <v>1168</v>
      </c>
      <c r="E35" s="69"/>
      <c r="F35" s="39"/>
    </row>
    <row r="36" spans="1:6" s="89" customFormat="1" ht="30" x14ac:dyDescent="0.3">
      <c r="A36" s="73"/>
      <c r="B36" s="44" t="s">
        <v>1360</v>
      </c>
      <c r="C36" s="210" t="s">
        <v>1308</v>
      </c>
      <c r="D36" s="30"/>
      <c r="E36" s="80"/>
      <c r="F36" s="76"/>
    </row>
    <row r="37" spans="1:6" x14ac:dyDescent="0.3">
      <c r="A37" s="73"/>
      <c r="B37" s="44" t="s">
        <v>1360</v>
      </c>
      <c r="C37" s="211" t="s">
        <v>1309</v>
      </c>
      <c r="D37" s="30"/>
      <c r="E37" s="134"/>
      <c r="F37" s="76"/>
    </row>
    <row r="38" spans="1:6" ht="45" x14ac:dyDescent="0.3">
      <c r="A38" s="16">
        <v>15</v>
      </c>
      <c r="B38" s="16"/>
      <c r="C38" s="59" t="s">
        <v>1310</v>
      </c>
      <c r="D38" s="18" t="s">
        <v>1117</v>
      </c>
      <c r="E38" s="69"/>
      <c r="F38" s="39"/>
    </row>
    <row r="39" spans="1:6" x14ac:dyDescent="0.3">
      <c r="A39" s="16">
        <f t="shared" si="1"/>
        <v>16</v>
      </c>
      <c r="B39" s="16"/>
      <c r="C39" s="212" t="s">
        <v>1311</v>
      </c>
      <c r="D39" s="18" t="s">
        <v>1117</v>
      </c>
      <c r="E39" s="69"/>
      <c r="F39" s="39"/>
    </row>
    <row r="40" spans="1:6" x14ac:dyDescent="0.3">
      <c r="A40" s="73"/>
      <c r="B40" s="44" t="s">
        <v>1360</v>
      </c>
      <c r="C40" s="211" t="s">
        <v>1312</v>
      </c>
      <c r="D40" s="30"/>
      <c r="E40" s="80"/>
      <c r="F40" s="76"/>
    </row>
    <row r="41" spans="1:6" ht="45" x14ac:dyDescent="0.3">
      <c r="A41" s="16">
        <v>17</v>
      </c>
      <c r="B41" s="16"/>
      <c r="C41" s="59" t="s">
        <v>1310</v>
      </c>
      <c r="D41" s="18" t="s">
        <v>1168</v>
      </c>
      <c r="E41" s="69"/>
      <c r="F41" s="39"/>
    </row>
    <row r="42" spans="1:6" x14ac:dyDescent="0.3">
      <c r="A42" s="16">
        <v>18</v>
      </c>
      <c r="B42" s="16"/>
      <c r="C42" s="212" t="s">
        <v>1311</v>
      </c>
      <c r="D42" s="18" t="s">
        <v>1118</v>
      </c>
      <c r="E42" s="69"/>
      <c r="F42" s="39"/>
    </row>
    <row r="43" spans="1:6" x14ac:dyDescent="0.3">
      <c r="A43" s="73"/>
      <c r="B43" s="44" t="s">
        <v>1360</v>
      </c>
      <c r="C43" s="211" t="s">
        <v>1313</v>
      </c>
      <c r="D43" s="30"/>
      <c r="E43" s="80"/>
      <c r="F43" s="76"/>
    </row>
    <row r="44" spans="1:6" ht="45" x14ac:dyDescent="0.3">
      <c r="A44" s="16">
        <v>19</v>
      </c>
      <c r="B44" s="16"/>
      <c r="C44" s="59" t="s">
        <v>1314</v>
      </c>
      <c r="D44" s="18" t="s">
        <v>1168</v>
      </c>
      <c r="E44" s="69"/>
      <c r="F44" s="39"/>
    </row>
    <row r="45" spans="1:6" ht="30" x14ac:dyDescent="0.3">
      <c r="A45" s="16">
        <f t="shared" si="1"/>
        <v>20</v>
      </c>
      <c r="B45" s="16"/>
      <c r="C45" s="212" t="s">
        <v>1315</v>
      </c>
      <c r="D45" s="18" t="s">
        <v>1118</v>
      </c>
      <c r="E45" s="69"/>
      <c r="F45" s="39"/>
    </row>
    <row r="46" spans="1:6" x14ac:dyDescent="0.3">
      <c r="A46" s="73"/>
      <c r="B46" s="44" t="s">
        <v>1360</v>
      </c>
      <c r="C46" s="211" t="s">
        <v>1316</v>
      </c>
      <c r="D46" s="30"/>
      <c r="E46" s="134"/>
      <c r="F46" s="76"/>
    </row>
    <row r="47" spans="1:6" ht="45" x14ac:dyDescent="0.3">
      <c r="A47" s="16">
        <v>21</v>
      </c>
      <c r="B47" s="16"/>
      <c r="C47" s="59" t="s">
        <v>1314</v>
      </c>
      <c r="D47" s="18" t="s">
        <v>1168</v>
      </c>
      <c r="E47" s="69"/>
      <c r="F47" s="39"/>
    </row>
    <row r="48" spans="1:6" ht="30" x14ac:dyDescent="0.3">
      <c r="A48" s="16">
        <v>23</v>
      </c>
      <c r="B48" s="16"/>
      <c r="C48" s="212" t="s">
        <v>1317</v>
      </c>
      <c r="D48" s="18" t="s">
        <v>1118</v>
      </c>
      <c r="E48" s="69"/>
      <c r="F48" s="39"/>
    </row>
    <row r="49" spans="1:6" x14ac:dyDescent="0.3">
      <c r="A49" s="73"/>
      <c r="B49" s="44" t="s">
        <v>1360</v>
      </c>
      <c r="C49" s="211" t="s">
        <v>1318</v>
      </c>
      <c r="D49" s="30"/>
      <c r="E49" s="80"/>
      <c r="F49" s="76"/>
    </row>
    <row r="50" spans="1:6" ht="45" x14ac:dyDescent="0.3">
      <c r="A50" s="16">
        <v>23</v>
      </c>
      <c r="B50" s="16"/>
      <c r="C50" s="59" t="s">
        <v>1319</v>
      </c>
      <c r="D50" s="18" t="s">
        <v>1118</v>
      </c>
      <c r="E50" s="69"/>
      <c r="F50" s="39"/>
    </row>
    <row r="51" spans="1:6" x14ac:dyDescent="0.3">
      <c r="A51" s="16">
        <f t="shared" si="1"/>
        <v>24</v>
      </c>
      <c r="B51" s="55"/>
      <c r="C51" s="213" t="s">
        <v>1311</v>
      </c>
      <c r="D51" s="18" t="s">
        <v>1168</v>
      </c>
      <c r="E51" s="69"/>
      <c r="F51" s="39"/>
    </row>
    <row r="52" spans="1:6" ht="30" x14ac:dyDescent="0.3">
      <c r="A52" s="16">
        <f t="shared" si="1"/>
        <v>25</v>
      </c>
      <c r="B52" s="16" t="s">
        <v>1360</v>
      </c>
      <c r="C52" s="52" t="s">
        <v>1320</v>
      </c>
      <c r="D52" s="18" t="s">
        <v>1168</v>
      </c>
      <c r="E52" s="69"/>
      <c r="F52" s="39"/>
    </row>
    <row r="53" spans="1:6" ht="28.5" customHeight="1" x14ac:dyDescent="0.3">
      <c r="A53" s="16">
        <f t="shared" si="1"/>
        <v>26</v>
      </c>
      <c r="B53" s="16" t="s">
        <v>1361</v>
      </c>
      <c r="C53" s="52" t="s">
        <v>1321</v>
      </c>
      <c r="D53" s="18" t="s">
        <v>1118</v>
      </c>
      <c r="E53" s="226"/>
      <c r="F53" s="39"/>
    </row>
    <row r="54" spans="1:6" x14ac:dyDescent="0.3">
      <c r="A54" s="16">
        <f t="shared" si="1"/>
        <v>27</v>
      </c>
      <c r="B54" s="16"/>
      <c r="C54" s="52" t="s">
        <v>1322</v>
      </c>
      <c r="D54" s="18" t="s">
        <v>1168</v>
      </c>
      <c r="E54" s="69"/>
      <c r="F54" s="39"/>
    </row>
    <row r="55" spans="1:6" x14ac:dyDescent="0.3">
      <c r="A55" s="16">
        <f t="shared" si="1"/>
        <v>28</v>
      </c>
      <c r="B55" s="16"/>
      <c r="C55" s="52" t="s">
        <v>1323</v>
      </c>
      <c r="D55" s="18" t="s">
        <v>1168</v>
      </c>
      <c r="E55" s="69"/>
      <c r="F55" s="39"/>
    </row>
    <row r="56" spans="1:6" ht="30" x14ac:dyDescent="0.3">
      <c r="A56" s="16">
        <f t="shared" si="1"/>
        <v>29</v>
      </c>
      <c r="B56" s="16" t="s">
        <v>1360</v>
      </c>
      <c r="C56" s="52" t="s">
        <v>1324</v>
      </c>
      <c r="D56" s="18" t="s">
        <v>1168</v>
      </c>
      <c r="E56" s="69"/>
      <c r="F56" s="39"/>
    </row>
    <row r="57" spans="1:6" ht="30" x14ac:dyDescent="0.3">
      <c r="A57" s="16">
        <f t="shared" si="1"/>
        <v>30</v>
      </c>
      <c r="B57" s="16"/>
      <c r="C57" s="214" t="s">
        <v>1325</v>
      </c>
      <c r="D57" s="18" t="s">
        <v>1168</v>
      </c>
      <c r="E57" s="69"/>
      <c r="F57" s="39"/>
    </row>
    <row r="58" spans="1:6" x14ac:dyDescent="0.3">
      <c r="A58" s="16">
        <f t="shared" si="1"/>
        <v>31</v>
      </c>
      <c r="B58" s="16"/>
      <c r="C58" s="214" t="s">
        <v>1326</v>
      </c>
      <c r="D58" s="18" t="s">
        <v>1168</v>
      </c>
      <c r="E58" s="69"/>
      <c r="F58" s="39"/>
    </row>
    <row r="59" spans="1:6" ht="30" x14ac:dyDescent="0.3">
      <c r="A59" s="73"/>
      <c r="B59" s="44" t="s">
        <v>1361</v>
      </c>
      <c r="C59" s="209" t="s">
        <v>1327</v>
      </c>
      <c r="D59" s="30"/>
      <c r="E59" s="80"/>
      <c r="F59" s="76"/>
    </row>
    <row r="60" spans="1:6" x14ac:dyDescent="0.3">
      <c r="A60" s="16">
        <v>32</v>
      </c>
      <c r="B60" s="16" t="s">
        <v>1361</v>
      </c>
      <c r="C60" s="52" t="s">
        <v>1328</v>
      </c>
      <c r="D60" s="18" t="s">
        <v>1168</v>
      </c>
      <c r="E60" s="69"/>
      <c r="F60" s="39"/>
    </row>
    <row r="61" spans="1:6" x14ac:dyDescent="0.3">
      <c r="A61" s="16">
        <f t="shared" si="1"/>
        <v>33</v>
      </c>
      <c r="B61" s="16" t="s">
        <v>1361</v>
      </c>
      <c r="C61" s="52" t="s">
        <v>1329</v>
      </c>
      <c r="D61" s="18" t="s">
        <v>1168</v>
      </c>
      <c r="E61" s="69"/>
      <c r="F61" s="39"/>
    </row>
    <row r="62" spans="1:6" ht="31.5" customHeight="1" x14ac:dyDescent="0.3">
      <c r="A62" s="16">
        <f t="shared" si="1"/>
        <v>34</v>
      </c>
      <c r="B62" s="16" t="s">
        <v>1361</v>
      </c>
      <c r="C62" s="52" t="s">
        <v>1330</v>
      </c>
      <c r="D62" s="18" t="s">
        <v>1168</v>
      </c>
      <c r="E62" s="225"/>
      <c r="F62" s="39"/>
    </row>
    <row r="63" spans="1:6" ht="30" x14ac:dyDescent="0.3">
      <c r="A63" s="16">
        <f t="shared" si="1"/>
        <v>35</v>
      </c>
      <c r="B63" s="16" t="s">
        <v>1361</v>
      </c>
      <c r="C63" s="52" t="s">
        <v>1331</v>
      </c>
      <c r="D63" s="18" t="s">
        <v>1168</v>
      </c>
      <c r="E63" s="69"/>
      <c r="F63" s="39"/>
    </row>
    <row r="64" spans="1:6" ht="30" x14ac:dyDescent="0.3">
      <c r="A64" s="16">
        <f t="shared" si="1"/>
        <v>36</v>
      </c>
      <c r="B64" s="16" t="s">
        <v>1361</v>
      </c>
      <c r="C64" s="52" t="s">
        <v>1332</v>
      </c>
      <c r="D64" s="18" t="s">
        <v>1168</v>
      </c>
      <c r="E64" s="69"/>
      <c r="F64" s="39"/>
    </row>
    <row r="65" spans="1:6" ht="30" x14ac:dyDescent="0.3">
      <c r="A65" s="16">
        <f t="shared" si="1"/>
        <v>37</v>
      </c>
      <c r="B65" s="16" t="s">
        <v>1361</v>
      </c>
      <c r="C65" s="52" t="s">
        <v>1333</v>
      </c>
      <c r="D65" s="18" t="s">
        <v>1168</v>
      </c>
      <c r="E65" s="69"/>
      <c r="F65" s="39"/>
    </row>
    <row r="66" spans="1:6" x14ac:dyDescent="0.3">
      <c r="A66" s="16">
        <f t="shared" si="1"/>
        <v>38</v>
      </c>
      <c r="B66" s="16" t="s">
        <v>1361</v>
      </c>
      <c r="C66" s="52" t="s">
        <v>1334</v>
      </c>
      <c r="D66" s="18" t="s">
        <v>1168</v>
      </c>
      <c r="E66" s="69"/>
      <c r="F66" s="39"/>
    </row>
    <row r="67" spans="1:6" x14ac:dyDescent="0.3">
      <c r="A67" s="16">
        <f t="shared" si="1"/>
        <v>39</v>
      </c>
      <c r="B67" s="16" t="s">
        <v>1361</v>
      </c>
      <c r="C67" s="52" t="s">
        <v>1335</v>
      </c>
      <c r="D67" s="18" t="s">
        <v>1168</v>
      </c>
      <c r="E67" s="69"/>
      <c r="F67" s="39"/>
    </row>
    <row r="68" spans="1:6" x14ac:dyDescent="0.3">
      <c r="A68" s="16">
        <f t="shared" si="1"/>
        <v>40</v>
      </c>
      <c r="B68" s="16" t="s">
        <v>1361</v>
      </c>
      <c r="C68" s="52" t="s">
        <v>1336</v>
      </c>
      <c r="D68" s="18" t="s">
        <v>1168</v>
      </c>
      <c r="E68" s="69"/>
      <c r="F68" s="39"/>
    </row>
    <row r="69" spans="1:6" x14ac:dyDescent="0.3">
      <c r="A69" s="16">
        <f>A68+1</f>
        <v>41</v>
      </c>
      <c r="B69" s="16" t="s">
        <v>1361</v>
      </c>
      <c r="C69" s="52" t="s">
        <v>1337</v>
      </c>
      <c r="D69" s="18" t="s">
        <v>1168</v>
      </c>
      <c r="E69" s="69"/>
      <c r="F69" s="39"/>
    </row>
    <row r="70" spans="1:6" x14ac:dyDescent="0.3">
      <c r="A70" s="73"/>
      <c r="B70" s="44"/>
      <c r="C70" s="209" t="s">
        <v>1338</v>
      </c>
      <c r="D70" s="30"/>
      <c r="E70" s="80"/>
      <c r="F70" s="76"/>
    </row>
    <row r="71" spans="1:6" x14ac:dyDescent="0.3">
      <c r="A71" s="16">
        <v>42</v>
      </c>
      <c r="B71" s="16"/>
      <c r="C71" s="49" t="s">
        <v>827</v>
      </c>
      <c r="D71" s="18" t="s">
        <v>1168</v>
      </c>
      <c r="E71" s="69"/>
      <c r="F71" s="39"/>
    </row>
    <row r="72" spans="1:6" x14ac:dyDescent="0.3">
      <c r="A72" s="16">
        <f t="shared" ref="A72:A107" si="2">A71+1</f>
        <v>43</v>
      </c>
      <c r="B72" s="16"/>
      <c r="C72" s="49" t="s">
        <v>1339</v>
      </c>
      <c r="D72" s="18" t="s">
        <v>1168</v>
      </c>
      <c r="E72" s="69"/>
      <c r="F72" s="39"/>
    </row>
    <row r="73" spans="1:6" x14ac:dyDescent="0.3">
      <c r="A73" s="16">
        <f t="shared" si="2"/>
        <v>44</v>
      </c>
      <c r="B73" s="16"/>
      <c r="C73" s="49" t="s">
        <v>829</v>
      </c>
      <c r="D73" s="18" t="s">
        <v>1168</v>
      </c>
      <c r="E73" s="69"/>
      <c r="F73" s="39"/>
    </row>
    <row r="74" spans="1:6" x14ac:dyDescent="0.3">
      <c r="A74" s="16">
        <f t="shared" si="2"/>
        <v>45</v>
      </c>
      <c r="B74" s="16"/>
      <c r="C74" s="49" t="s">
        <v>1340</v>
      </c>
      <c r="D74" s="18" t="s">
        <v>1168</v>
      </c>
      <c r="E74" s="69"/>
      <c r="F74" s="39"/>
    </row>
    <row r="75" spans="1:6" x14ac:dyDescent="0.3">
      <c r="A75" s="16">
        <f t="shared" si="2"/>
        <v>46</v>
      </c>
      <c r="B75" s="16"/>
      <c r="C75" s="49" t="s">
        <v>1341</v>
      </c>
      <c r="D75" s="18" t="s">
        <v>1168</v>
      </c>
      <c r="E75" s="69"/>
      <c r="F75" s="39"/>
    </row>
    <row r="76" spans="1:6" ht="30" x14ac:dyDescent="0.3">
      <c r="A76" s="73"/>
      <c r="B76" s="44"/>
      <c r="C76" s="209" t="s">
        <v>1342</v>
      </c>
      <c r="D76" s="30"/>
      <c r="E76" s="80"/>
      <c r="F76" s="76"/>
    </row>
    <row r="77" spans="1:6" ht="21" customHeight="1" x14ac:dyDescent="0.3">
      <c r="A77" s="16">
        <v>47</v>
      </c>
      <c r="B77" s="16"/>
      <c r="C77" s="49" t="s">
        <v>827</v>
      </c>
      <c r="D77" s="18" t="s">
        <v>1168</v>
      </c>
      <c r="E77" s="227"/>
      <c r="F77" s="158"/>
    </row>
    <row r="78" spans="1:6" x14ac:dyDescent="0.3">
      <c r="A78" s="16">
        <f t="shared" si="2"/>
        <v>48</v>
      </c>
      <c r="B78" s="16"/>
      <c r="C78" s="49" t="s">
        <v>1339</v>
      </c>
      <c r="D78" s="18" t="s">
        <v>1168</v>
      </c>
      <c r="E78" s="69"/>
      <c r="F78" s="39"/>
    </row>
    <row r="79" spans="1:6" x14ac:dyDescent="0.3">
      <c r="A79" s="16">
        <f t="shared" si="2"/>
        <v>49</v>
      </c>
      <c r="B79" s="16"/>
      <c r="C79" s="49" t="s">
        <v>829</v>
      </c>
      <c r="D79" s="18" t="s">
        <v>1118</v>
      </c>
      <c r="E79" s="69"/>
      <c r="F79" s="39"/>
    </row>
    <row r="80" spans="1:6" x14ac:dyDescent="0.3">
      <c r="A80" s="16">
        <f t="shared" si="2"/>
        <v>50</v>
      </c>
      <c r="B80" s="16"/>
      <c r="C80" s="49" t="s">
        <v>1340</v>
      </c>
      <c r="D80" s="18" t="s">
        <v>1118</v>
      </c>
      <c r="E80" s="69"/>
      <c r="F80" s="39"/>
    </row>
    <row r="81" spans="1:6" ht="46.5" customHeight="1" x14ac:dyDescent="0.3">
      <c r="A81" s="16">
        <f t="shared" si="2"/>
        <v>51</v>
      </c>
      <c r="B81" s="16" t="s">
        <v>1362</v>
      </c>
      <c r="C81" s="52" t="s">
        <v>1343</v>
      </c>
      <c r="D81" s="18" t="s">
        <v>1118</v>
      </c>
      <c r="E81" s="226"/>
      <c r="F81" s="39"/>
    </row>
    <row r="82" spans="1:6" ht="30" x14ac:dyDescent="0.3">
      <c r="A82" s="16">
        <f t="shared" si="2"/>
        <v>52</v>
      </c>
      <c r="B82" s="16" t="s">
        <v>1363</v>
      </c>
      <c r="C82" s="52" t="s">
        <v>1344</v>
      </c>
      <c r="D82" s="18" t="s">
        <v>1118</v>
      </c>
      <c r="E82" s="69"/>
      <c r="F82" s="39"/>
    </row>
    <row r="83" spans="1:6" ht="30" x14ac:dyDescent="0.3">
      <c r="A83" s="16">
        <f t="shared" si="2"/>
        <v>53</v>
      </c>
      <c r="B83" s="16"/>
      <c r="C83" s="52" t="s">
        <v>1345</v>
      </c>
      <c r="D83" s="18" t="s">
        <v>1118</v>
      </c>
      <c r="E83" s="69"/>
      <c r="F83" s="39"/>
    </row>
    <row r="84" spans="1:6" ht="30" x14ac:dyDescent="0.3">
      <c r="A84" s="16">
        <f t="shared" si="2"/>
        <v>54</v>
      </c>
      <c r="B84" s="16" t="s">
        <v>1364</v>
      </c>
      <c r="C84" s="52" t="s">
        <v>1346</v>
      </c>
      <c r="D84" s="18" t="s">
        <v>1118</v>
      </c>
      <c r="E84" s="69"/>
      <c r="F84" s="39"/>
    </row>
    <row r="85" spans="1:6" ht="30" x14ac:dyDescent="0.3">
      <c r="A85" s="16">
        <f t="shared" si="2"/>
        <v>55</v>
      </c>
      <c r="B85" s="16" t="s">
        <v>1365</v>
      </c>
      <c r="C85" s="52" t="s">
        <v>1347</v>
      </c>
      <c r="D85" s="18" t="s">
        <v>1118</v>
      </c>
      <c r="E85" s="69"/>
      <c r="F85" s="39"/>
    </row>
    <row r="86" spans="1:6" ht="45" x14ac:dyDescent="0.3">
      <c r="A86" s="16">
        <f t="shared" si="2"/>
        <v>56</v>
      </c>
      <c r="B86" s="16" t="s">
        <v>1365</v>
      </c>
      <c r="C86" s="52" t="s">
        <v>1348</v>
      </c>
      <c r="D86" s="18" t="s">
        <v>1118</v>
      </c>
      <c r="E86" s="69"/>
      <c r="F86" s="39"/>
    </row>
    <row r="87" spans="1:6" ht="45" x14ac:dyDescent="0.3">
      <c r="A87" s="16">
        <f t="shared" si="2"/>
        <v>57</v>
      </c>
      <c r="B87" s="16" t="s">
        <v>1365</v>
      </c>
      <c r="C87" s="52" t="s">
        <v>1349</v>
      </c>
      <c r="D87" s="18" t="s">
        <v>1118</v>
      </c>
      <c r="E87" s="69"/>
      <c r="F87" s="39"/>
    </row>
    <row r="88" spans="1:6" ht="30" x14ac:dyDescent="0.3">
      <c r="A88" s="16">
        <f t="shared" si="2"/>
        <v>58</v>
      </c>
      <c r="B88" s="16" t="s">
        <v>1365</v>
      </c>
      <c r="C88" s="52" t="s">
        <v>1350</v>
      </c>
      <c r="D88" s="18" t="s">
        <v>1118</v>
      </c>
      <c r="E88" s="226"/>
      <c r="F88" s="39"/>
    </row>
    <row r="89" spans="1:6" x14ac:dyDescent="0.3">
      <c r="A89" s="16">
        <f t="shared" si="2"/>
        <v>59</v>
      </c>
      <c r="B89" s="16" t="s">
        <v>1366</v>
      </c>
      <c r="C89" s="52" t="s">
        <v>1351</v>
      </c>
      <c r="D89" s="18" t="s">
        <v>1118</v>
      </c>
      <c r="E89" s="69"/>
      <c r="F89" s="39"/>
    </row>
    <row r="90" spans="1:6" x14ac:dyDescent="0.3">
      <c r="A90" s="16">
        <f t="shared" si="2"/>
        <v>60</v>
      </c>
      <c r="B90" s="16" t="s">
        <v>1367</v>
      </c>
      <c r="C90" s="52" t="s">
        <v>1352</v>
      </c>
      <c r="D90" s="18" t="s">
        <v>1118</v>
      </c>
      <c r="E90" s="69"/>
      <c r="F90" s="39"/>
    </row>
    <row r="91" spans="1:6" ht="30" x14ac:dyDescent="0.3">
      <c r="A91" s="16">
        <f t="shared" si="2"/>
        <v>61</v>
      </c>
      <c r="B91" s="16" t="s">
        <v>1368</v>
      </c>
      <c r="C91" s="52" t="s">
        <v>329</v>
      </c>
      <c r="D91" s="18" t="s">
        <v>1118</v>
      </c>
      <c r="E91" s="69"/>
      <c r="F91" s="39"/>
    </row>
    <row r="92" spans="1:6" x14ac:dyDescent="0.3">
      <c r="A92" s="16">
        <f t="shared" si="2"/>
        <v>62</v>
      </c>
      <c r="B92" s="16" t="s">
        <v>1368</v>
      </c>
      <c r="C92" s="52" t="s">
        <v>825</v>
      </c>
      <c r="D92" s="18" t="s">
        <v>1118</v>
      </c>
      <c r="E92" s="69"/>
      <c r="F92" s="39"/>
    </row>
    <row r="93" spans="1:6" x14ac:dyDescent="0.3">
      <c r="A93" s="73"/>
      <c r="B93" s="44" t="s">
        <v>1368</v>
      </c>
      <c r="C93" s="209" t="s">
        <v>826</v>
      </c>
      <c r="D93" s="30"/>
      <c r="E93" s="135"/>
      <c r="F93" s="76"/>
    </row>
    <row r="94" spans="1:6" x14ac:dyDescent="0.3">
      <c r="A94" s="16">
        <v>63</v>
      </c>
      <c r="B94" s="16"/>
      <c r="C94" s="49" t="s">
        <v>827</v>
      </c>
      <c r="D94" s="18" t="s">
        <v>1118</v>
      </c>
      <c r="E94" s="69"/>
      <c r="F94" s="39"/>
    </row>
    <row r="95" spans="1:6" x14ac:dyDescent="0.3">
      <c r="A95" s="16">
        <f t="shared" si="2"/>
        <v>64</v>
      </c>
      <c r="B95" s="16"/>
      <c r="C95" s="49" t="s">
        <v>828</v>
      </c>
      <c r="D95" s="18" t="s">
        <v>1118</v>
      </c>
      <c r="E95" s="69"/>
      <c r="F95" s="39"/>
    </row>
    <row r="96" spans="1:6" x14ac:dyDescent="0.3">
      <c r="A96" s="16">
        <f t="shared" si="2"/>
        <v>65</v>
      </c>
      <c r="B96" s="16"/>
      <c r="C96" s="49" t="s">
        <v>829</v>
      </c>
      <c r="D96" s="18" t="s">
        <v>1118</v>
      </c>
      <c r="E96" s="69"/>
      <c r="F96" s="39"/>
    </row>
    <row r="97" spans="1:6" x14ac:dyDescent="0.3">
      <c r="A97" s="16">
        <f t="shared" si="2"/>
        <v>66</v>
      </c>
      <c r="B97" s="16"/>
      <c r="C97" s="49" t="s">
        <v>989</v>
      </c>
      <c r="D97" s="18" t="s">
        <v>1168</v>
      </c>
      <c r="E97" s="69"/>
      <c r="F97" s="39"/>
    </row>
    <row r="98" spans="1:6" ht="30" x14ac:dyDescent="0.3">
      <c r="A98" s="16">
        <f t="shared" si="2"/>
        <v>67</v>
      </c>
      <c r="B98" s="16" t="s">
        <v>1369</v>
      </c>
      <c r="C98" s="49" t="s">
        <v>1353</v>
      </c>
      <c r="D98" s="18" t="s">
        <v>1168</v>
      </c>
      <c r="E98" s="69"/>
      <c r="F98" s="39"/>
    </row>
    <row r="99" spans="1:6" ht="28.5" customHeight="1" x14ac:dyDescent="0.3">
      <c r="A99" s="16">
        <f t="shared" si="2"/>
        <v>68</v>
      </c>
      <c r="B99" s="16" t="s">
        <v>1369</v>
      </c>
      <c r="C99" s="52" t="s">
        <v>1354</v>
      </c>
      <c r="D99" s="18" t="s">
        <v>1168</v>
      </c>
      <c r="E99" s="226"/>
      <c r="F99" s="39"/>
    </row>
    <row r="100" spans="1:6" ht="30" x14ac:dyDescent="0.3">
      <c r="A100" s="16">
        <f t="shared" si="2"/>
        <v>69</v>
      </c>
      <c r="B100" s="16" t="s">
        <v>1369</v>
      </c>
      <c r="C100" s="52" t="s">
        <v>1355</v>
      </c>
      <c r="D100" s="18" t="s">
        <v>1168</v>
      </c>
      <c r="E100" s="69"/>
      <c r="F100" s="39"/>
    </row>
    <row r="101" spans="1:6" x14ac:dyDescent="0.3">
      <c r="A101" s="16">
        <f t="shared" si="2"/>
        <v>70</v>
      </c>
      <c r="B101" s="16" t="s">
        <v>1369</v>
      </c>
      <c r="C101" s="60" t="s">
        <v>64</v>
      </c>
      <c r="D101" s="18" t="s">
        <v>1168</v>
      </c>
      <c r="E101" s="69"/>
      <c r="F101" s="39"/>
    </row>
    <row r="102" spans="1:6" x14ac:dyDescent="0.3">
      <c r="A102" s="16">
        <f t="shared" si="2"/>
        <v>71</v>
      </c>
      <c r="B102" s="16" t="s">
        <v>1370</v>
      </c>
      <c r="C102" s="60" t="s">
        <v>1356</v>
      </c>
      <c r="D102" s="18" t="s">
        <v>1168</v>
      </c>
      <c r="E102" s="69"/>
      <c r="F102" s="39"/>
    </row>
    <row r="103" spans="1:6" x14ac:dyDescent="0.3">
      <c r="A103" s="16">
        <f t="shared" si="2"/>
        <v>72</v>
      </c>
      <c r="B103" s="16" t="s">
        <v>1369</v>
      </c>
      <c r="C103" s="60" t="s">
        <v>1357</v>
      </c>
      <c r="D103" s="18" t="s">
        <v>1168</v>
      </c>
      <c r="E103" s="69"/>
      <c r="F103" s="39"/>
    </row>
    <row r="104" spans="1:6" ht="30" x14ac:dyDescent="0.3">
      <c r="A104" s="16">
        <f t="shared" si="2"/>
        <v>73</v>
      </c>
      <c r="B104" s="16" t="s">
        <v>1369</v>
      </c>
      <c r="C104" s="60" t="s">
        <v>1358</v>
      </c>
      <c r="D104" s="18" t="s">
        <v>1168</v>
      </c>
      <c r="E104" s="69"/>
      <c r="F104" s="39"/>
    </row>
    <row r="105" spans="1:6" ht="45" x14ac:dyDescent="0.3">
      <c r="A105" s="16">
        <f t="shared" si="2"/>
        <v>74</v>
      </c>
      <c r="B105" s="16"/>
      <c r="C105" s="60" t="s">
        <v>830</v>
      </c>
      <c r="D105" s="18" t="s">
        <v>1168</v>
      </c>
      <c r="E105" s="69"/>
      <c r="F105" s="39"/>
    </row>
    <row r="106" spans="1:6" ht="30" x14ac:dyDescent="0.3">
      <c r="A106" s="16">
        <f t="shared" si="2"/>
        <v>75</v>
      </c>
      <c r="B106" s="16" t="s">
        <v>4</v>
      </c>
      <c r="C106" s="221" t="s">
        <v>224</v>
      </c>
      <c r="D106" s="18" t="s">
        <v>1168</v>
      </c>
      <c r="E106" s="69"/>
      <c r="F106" s="39"/>
    </row>
    <row r="107" spans="1:6" ht="30" customHeight="1" x14ac:dyDescent="0.3">
      <c r="A107" s="16">
        <f t="shared" si="2"/>
        <v>76</v>
      </c>
      <c r="B107" s="55" t="s">
        <v>4</v>
      </c>
      <c r="C107" s="215" t="s">
        <v>225</v>
      </c>
      <c r="D107" s="18" t="s">
        <v>1168</v>
      </c>
      <c r="E107" s="226"/>
      <c r="F107" s="39"/>
    </row>
    <row r="108" spans="1:6" x14ac:dyDescent="0.3">
      <c r="A108" s="21"/>
      <c r="B108" s="22"/>
      <c r="C108" s="22"/>
      <c r="D108" s="22"/>
      <c r="E108" s="22"/>
      <c r="F108" s="23"/>
    </row>
    <row r="109" spans="1:6" x14ac:dyDescent="0.3">
      <c r="A109" s="9"/>
      <c r="F109" s="24"/>
    </row>
    <row r="110" spans="1:6" x14ac:dyDescent="0.3">
      <c r="A110" s="9"/>
      <c r="E110" s="25" t="s">
        <v>95</v>
      </c>
      <c r="F110" s="24"/>
    </row>
    <row r="111" spans="1:6" x14ac:dyDescent="0.3">
      <c r="A111" s="26"/>
      <c r="B111" s="27"/>
      <c r="C111" s="27"/>
      <c r="D111" s="13"/>
      <c r="E111" s="13"/>
      <c r="F111" s="28"/>
    </row>
  </sheetData>
  <mergeCells count="16">
    <mergeCell ref="A17:D17"/>
    <mergeCell ref="A18:D18"/>
    <mergeCell ref="B19:C19"/>
    <mergeCell ref="B20:C20"/>
    <mergeCell ref="H3:J3"/>
    <mergeCell ref="C4:E4"/>
    <mergeCell ref="C15:E15"/>
    <mergeCell ref="A1:B4"/>
    <mergeCell ref="C1:E1"/>
    <mergeCell ref="C2:E2"/>
    <mergeCell ref="C3:E3"/>
    <mergeCell ref="A6:F6"/>
    <mergeCell ref="C7:E7"/>
    <mergeCell ref="C8:E8"/>
    <mergeCell ref="A13:F13"/>
    <mergeCell ref="B14:D14"/>
  </mergeCells>
  <conditionalFormatting sqref="D19:D20">
    <cfRule type="containsText" dxfId="246" priority="149" operator="containsText" text="Atende Parcialmente">
      <formula>NOT(ISERROR(SEARCH("Atende Parcialmente",D19)))</formula>
    </cfRule>
    <cfRule type="containsText" dxfId="245" priority="150" operator="containsText" text="Não Se Aplica">
      <formula>NOT(ISERROR(SEARCH("Não Se Aplica",D19)))</formula>
    </cfRule>
    <cfRule type="containsText" dxfId="244" priority="151" operator="containsText" text="Não Atende">
      <formula>NOT(ISERROR(SEARCH("Não Atende",D19)))</formula>
    </cfRule>
    <cfRule type="containsText" dxfId="243" priority="152" operator="containsText" text="Atende">
      <formula>NOT(ISERROR(SEARCH("Atende",D19)))</formula>
    </cfRule>
  </conditionalFormatting>
  <conditionalFormatting sqref="D22:D107">
    <cfRule type="containsText" dxfId="242" priority="1" operator="containsText" text="Atende Parcialmente">
      <formula>NOT(ISERROR(SEARCH("Atende Parcialmente",D22)))</formula>
    </cfRule>
    <cfRule type="containsText" dxfId="241" priority="2" operator="containsText" text="Não Se Aplica">
      <formula>NOT(ISERROR(SEARCH("Não Se Aplica",D22)))</formula>
    </cfRule>
    <cfRule type="containsText" dxfId="240" priority="3" operator="containsText" text="Não Atende">
      <formula>NOT(ISERROR(SEARCH("Não Atende",D22)))</formula>
    </cfRule>
    <cfRule type="containsText" dxfId="239" priority="4" operator="containsText" text="Atende">
      <formula>NOT(ISERROR(SEARCH("Atende",D22)))</formula>
    </cfRule>
  </conditionalFormatting>
  <dataValidations count="1">
    <dataValidation type="list" allowBlank="1" showInputMessage="1" showErrorMessage="1" sqref="D19:D20 D22:D107" xr:uid="{2BAE7E04-6325-49A8-B8BF-ECDDA79B6BFF}">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E94E1-6405-4702-B075-A0508FA80F4A}">
  <dimension ref="A1:L168"/>
  <sheetViews>
    <sheetView showGridLines="0" view="pageBreakPreview" zoomScale="80" zoomScaleNormal="100" zoomScaleSheetLayoutView="80" workbookViewId="0">
      <selection activeCell="A17" sqref="A17:D17"/>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1233</v>
      </c>
      <c r="D4" s="278"/>
      <c r="E4" s="279"/>
      <c r="F4" s="2"/>
      <c r="G4" s="8"/>
      <c r="I4" s="154"/>
      <c r="J4" s="8"/>
      <c r="K4" s="8"/>
      <c r="L4" s="8"/>
    </row>
    <row r="5" spans="1:12" ht="3.75" customHeight="1" x14ac:dyDescent="0.3">
      <c r="A5" s="9"/>
      <c r="B5" s="10"/>
      <c r="F5" s="11"/>
      <c r="I5" s="153"/>
    </row>
    <row r="6" spans="1:12" ht="15" customHeight="1" x14ac:dyDescent="0.3">
      <c r="A6" s="255" t="s">
        <v>9</v>
      </c>
      <c r="B6" s="255"/>
      <c r="C6" s="255"/>
      <c r="D6" s="255"/>
      <c r="E6" s="255"/>
      <c r="F6" s="255"/>
      <c r="H6" s="155" t="s">
        <v>1118</v>
      </c>
      <c r="I6" s="156">
        <f>COUNTIF(D$1:$D$295,"Atende")</f>
        <v>21</v>
      </c>
      <c r="J6" s="157">
        <f>I6/$I$10</f>
        <v>0.16935483870967741</v>
      </c>
    </row>
    <row r="7" spans="1:12" ht="15" customHeight="1" x14ac:dyDescent="0.3">
      <c r="A7" s="36" t="s">
        <v>10</v>
      </c>
      <c r="B7" s="34"/>
      <c r="C7" s="280"/>
      <c r="D7" s="280"/>
      <c r="E7" s="280"/>
      <c r="F7" s="94"/>
      <c r="H7" s="158" t="s">
        <v>1168</v>
      </c>
      <c r="I7" s="156">
        <f>COUNTIF(D$1:$D$295,"Atende Parcialmente")</f>
        <v>35</v>
      </c>
      <c r="J7" s="157">
        <f t="shared" ref="J7:J10" si="0">I7/$I$10</f>
        <v>0.28225806451612906</v>
      </c>
    </row>
    <row r="8" spans="1:12" ht="15" customHeight="1" x14ac:dyDescent="0.3">
      <c r="A8" s="36" t="s">
        <v>11</v>
      </c>
      <c r="B8" s="34"/>
      <c r="C8" s="280"/>
      <c r="D8" s="280"/>
      <c r="E8" s="280"/>
      <c r="F8" s="94"/>
      <c r="H8" s="156" t="s">
        <v>1117</v>
      </c>
      <c r="I8" s="156">
        <f>COUNTIF(D$1:$D$295,"Não Atende")</f>
        <v>31</v>
      </c>
      <c r="J8" s="157">
        <f t="shared" si="0"/>
        <v>0.25</v>
      </c>
    </row>
    <row r="9" spans="1:12" ht="15" customHeight="1" x14ac:dyDescent="0.3">
      <c r="A9" s="36" t="s">
        <v>12</v>
      </c>
      <c r="B9" s="34"/>
      <c r="C9" s="93"/>
      <c r="D9" s="8" t="s">
        <v>13</v>
      </c>
      <c r="E9" s="93"/>
      <c r="F9" s="94"/>
      <c r="H9" s="156" t="s">
        <v>1116</v>
      </c>
      <c r="I9" s="156">
        <f>COUNTIF(D$1:$D$295,"Não Se Aplica")</f>
        <v>37</v>
      </c>
      <c r="J9" s="157">
        <f t="shared" si="0"/>
        <v>0.29838709677419356</v>
      </c>
    </row>
    <row r="10" spans="1:12" ht="15" customHeight="1" x14ac:dyDescent="0.3">
      <c r="A10" s="36" t="s">
        <v>14</v>
      </c>
      <c r="B10" s="34"/>
      <c r="C10" s="95"/>
      <c r="D10" s="8"/>
      <c r="E10" s="95"/>
      <c r="F10" s="94"/>
      <c r="I10" s="156">
        <f>SUM(I6:I9)</f>
        <v>124</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7" t="s">
        <v>1</v>
      </c>
      <c r="B21" s="234" t="s">
        <v>2</v>
      </c>
      <c r="C21" s="299" t="s">
        <v>3</v>
      </c>
      <c r="D21" s="300"/>
      <c r="E21" s="238" t="s">
        <v>16</v>
      </c>
      <c r="F21" s="239" t="s">
        <v>1133</v>
      </c>
    </row>
    <row r="22" spans="1:6" ht="26.25" customHeight="1" x14ac:dyDescent="0.3">
      <c r="A22" s="73"/>
      <c r="B22" s="44"/>
      <c r="C22" s="142" t="s">
        <v>1371</v>
      </c>
      <c r="D22" s="30"/>
      <c r="E22" s="80"/>
      <c r="F22" s="76"/>
    </row>
    <row r="23" spans="1:6" ht="30" x14ac:dyDescent="0.3">
      <c r="A23" s="73"/>
      <c r="B23" s="44"/>
      <c r="C23" s="136" t="s">
        <v>1308</v>
      </c>
      <c r="D23" s="30"/>
      <c r="E23" s="80"/>
      <c r="F23" s="76"/>
    </row>
    <row r="24" spans="1:6" x14ac:dyDescent="0.3">
      <c r="A24" s="73"/>
      <c r="B24" s="44" t="s">
        <v>1372</v>
      </c>
      <c r="C24" s="208" t="s">
        <v>1309</v>
      </c>
      <c r="D24" s="30"/>
      <c r="E24" s="80"/>
      <c r="F24" s="76"/>
    </row>
    <row r="25" spans="1:6" ht="45" x14ac:dyDescent="0.3">
      <c r="A25" s="16">
        <v>3</v>
      </c>
      <c r="B25" s="16"/>
      <c r="C25" s="59" t="s">
        <v>1310</v>
      </c>
      <c r="D25" s="18" t="s">
        <v>1118</v>
      </c>
      <c r="E25" s="69"/>
      <c r="F25" s="39"/>
    </row>
    <row r="26" spans="1:6" x14ac:dyDescent="0.3">
      <c r="A26" s="16">
        <f t="shared" ref="A26:A87" si="1">A25+1</f>
        <v>4</v>
      </c>
      <c r="B26" s="16"/>
      <c r="C26" s="59" t="s">
        <v>1311</v>
      </c>
      <c r="D26" s="18" t="s">
        <v>1117</v>
      </c>
      <c r="E26" s="69"/>
      <c r="F26" s="39"/>
    </row>
    <row r="27" spans="1:6" x14ac:dyDescent="0.3">
      <c r="A27" s="73"/>
      <c r="B27" s="44" t="s">
        <v>1373</v>
      </c>
      <c r="C27" s="208" t="s">
        <v>1374</v>
      </c>
      <c r="D27" s="30"/>
      <c r="E27" s="80"/>
      <c r="F27" s="76"/>
    </row>
    <row r="28" spans="1:6" ht="45" x14ac:dyDescent="0.3">
      <c r="A28" s="16">
        <v>5</v>
      </c>
      <c r="B28" s="16"/>
      <c r="C28" s="59" t="s">
        <v>1375</v>
      </c>
      <c r="D28" s="18" t="s">
        <v>1117</v>
      </c>
      <c r="E28" s="69"/>
      <c r="F28" s="39"/>
    </row>
    <row r="29" spans="1:6" ht="30" x14ac:dyDescent="0.3">
      <c r="A29" s="16">
        <f t="shared" si="1"/>
        <v>6</v>
      </c>
      <c r="B29" s="16"/>
      <c r="C29" s="59" t="s">
        <v>1315</v>
      </c>
      <c r="D29" s="18" t="s">
        <v>1117</v>
      </c>
      <c r="E29" s="69"/>
      <c r="F29" s="39"/>
    </row>
    <row r="30" spans="1:6" s="89" customFormat="1" ht="37.5" customHeight="1" x14ac:dyDescent="0.3">
      <c r="A30" s="73"/>
      <c r="B30" s="44" t="s">
        <v>1373</v>
      </c>
      <c r="C30" s="208" t="s">
        <v>1376</v>
      </c>
      <c r="D30" s="30"/>
      <c r="E30" s="80"/>
      <c r="F30" s="76"/>
    </row>
    <row r="31" spans="1:6" s="89" customFormat="1" ht="45" x14ac:dyDescent="0.3">
      <c r="A31" s="16">
        <v>7</v>
      </c>
      <c r="B31" s="16"/>
      <c r="C31" s="59" t="s">
        <v>1375</v>
      </c>
      <c r="D31" s="18" t="s">
        <v>1168</v>
      </c>
      <c r="E31" s="69"/>
      <c r="F31" s="39"/>
    </row>
    <row r="32" spans="1:6" s="89" customFormat="1" ht="30" x14ac:dyDescent="0.3">
      <c r="A32" s="16">
        <f t="shared" si="1"/>
        <v>8</v>
      </c>
      <c r="B32" s="16"/>
      <c r="C32" s="59" t="s">
        <v>1317</v>
      </c>
      <c r="D32" s="18" t="s">
        <v>1168</v>
      </c>
      <c r="E32" s="69"/>
      <c r="F32" s="39"/>
    </row>
    <row r="33" spans="1:6" s="89" customFormat="1" x14ac:dyDescent="0.3">
      <c r="A33" s="73"/>
      <c r="B33" s="44"/>
      <c r="C33" s="208" t="s">
        <v>1312</v>
      </c>
      <c r="D33" s="30"/>
      <c r="E33" s="80"/>
      <c r="F33" s="76"/>
    </row>
    <row r="34" spans="1:6" ht="45" x14ac:dyDescent="0.3">
      <c r="A34" s="16">
        <v>9</v>
      </c>
      <c r="B34" s="16"/>
      <c r="C34" s="59" t="s">
        <v>1310</v>
      </c>
      <c r="D34" s="18" t="s">
        <v>1116</v>
      </c>
      <c r="E34" s="69"/>
      <c r="F34" s="39"/>
    </row>
    <row r="35" spans="1:6" x14ac:dyDescent="0.3">
      <c r="A35" s="16">
        <f t="shared" si="1"/>
        <v>10</v>
      </c>
      <c r="B35" s="16"/>
      <c r="C35" s="59" t="s">
        <v>1311</v>
      </c>
      <c r="D35" s="18" t="s">
        <v>1116</v>
      </c>
      <c r="E35" s="69"/>
      <c r="F35" s="39"/>
    </row>
    <row r="36" spans="1:6" ht="45" customHeight="1" x14ac:dyDescent="0.3">
      <c r="A36" s="73"/>
      <c r="B36" s="44"/>
      <c r="C36" s="208" t="s">
        <v>1377</v>
      </c>
      <c r="D36" s="30"/>
      <c r="E36" s="80"/>
      <c r="F36" s="76"/>
    </row>
    <row r="37" spans="1:6" ht="45" x14ac:dyDescent="0.3">
      <c r="A37" s="16">
        <v>11</v>
      </c>
      <c r="B37" s="16"/>
      <c r="C37" s="59" t="s">
        <v>1319</v>
      </c>
      <c r="D37" s="18" t="s">
        <v>1116</v>
      </c>
      <c r="E37" s="69"/>
      <c r="F37" s="39"/>
    </row>
    <row r="38" spans="1:6" x14ac:dyDescent="0.3">
      <c r="A38" s="16">
        <f t="shared" si="1"/>
        <v>12</v>
      </c>
      <c r="B38" s="16"/>
      <c r="C38" s="59" t="s">
        <v>1311</v>
      </c>
      <c r="D38" s="18" t="s">
        <v>1118</v>
      </c>
      <c r="E38" s="69"/>
      <c r="F38" s="39"/>
    </row>
    <row r="39" spans="1:6" x14ac:dyDescent="0.3">
      <c r="A39" s="73"/>
      <c r="B39" s="44"/>
      <c r="C39" s="208" t="s">
        <v>1378</v>
      </c>
      <c r="D39" s="30"/>
      <c r="E39" s="80"/>
      <c r="F39" s="76"/>
    </row>
    <row r="40" spans="1:6" ht="30" x14ac:dyDescent="0.3">
      <c r="A40" s="16">
        <v>13</v>
      </c>
      <c r="B40" s="16"/>
      <c r="C40" s="59" t="s">
        <v>1379</v>
      </c>
      <c r="D40" s="18" t="s">
        <v>1118</v>
      </c>
      <c r="E40" s="69"/>
      <c r="F40" s="39"/>
    </row>
    <row r="41" spans="1:6" ht="30" x14ac:dyDescent="0.3">
      <c r="A41" s="16">
        <f t="shared" si="1"/>
        <v>14</v>
      </c>
      <c r="B41" s="16"/>
      <c r="C41" s="59" t="s">
        <v>1380</v>
      </c>
      <c r="D41" s="18" t="s">
        <v>1117</v>
      </c>
      <c r="E41" s="69"/>
      <c r="F41" s="39"/>
    </row>
    <row r="42" spans="1:6" ht="45" x14ac:dyDescent="0.3">
      <c r="A42" s="16">
        <f t="shared" si="1"/>
        <v>15</v>
      </c>
      <c r="B42" s="16" t="s">
        <v>1381</v>
      </c>
      <c r="C42" s="60" t="s">
        <v>475</v>
      </c>
      <c r="D42" s="18" t="s">
        <v>1117</v>
      </c>
      <c r="E42" s="69"/>
      <c r="F42" s="39"/>
    </row>
    <row r="43" spans="1:6" ht="30" x14ac:dyDescent="0.3">
      <c r="A43" s="16">
        <f t="shared" si="1"/>
        <v>16</v>
      </c>
      <c r="B43" s="16" t="s">
        <v>4</v>
      </c>
      <c r="C43" s="52" t="s">
        <v>1382</v>
      </c>
      <c r="D43" s="18" t="s">
        <v>1117</v>
      </c>
      <c r="E43" s="69"/>
      <c r="F43" s="39"/>
    </row>
    <row r="44" spans="1:6" ht="30" x14ac:dyDescent="0.3">
      <c r="A44" s="16">
        <f t="shared" si="1"/>
        <v>17</v>
      </c>
      <c r="B44" s="16" t="s">
        <v>4</v>
      </c>
      <c r="C44" s="52" t="s">
        <v>1383</v>
      </c>
      <c r="D44" s="18" t="s">
        <v>1117</v>
      </c>
      <c r="E44" s="69"/>
      <c r="F44" s="39"/>
    </row>
    <row r="45" spans="1:6" x14ac:dyDescent="0.3">
      <c r="A45" s="16">
        <f t="shared" si="1"/>
        <v>18</v>
      </c>
      <c r="B45" s="100"/>
      <c r="C45" s="100" t="s">
        <v>1384</v>
      </c>
      <c r="D45" s="18" t="s">
        <v>1168</v>
      </c>
      <c r="E45" s="69"/>
      <c r="F45" s="39"/>
    </row>
    <row r="46" spans="1:6" ht="30" x14ac:dyDescent="0.3">
      <c r="A46" s="73"/>
      <c r="B46" s="44" t="s">
        <v>1385</v>
      </c>
      <c r="C46" s="208" t="s">
        <v>1386</v>
      </c>
      <c r="D46" s="30"/>
      <c r="E46" s="80"/>
      <c r="F46" s="76"/>
    </row>
    <row r="47" spans="1:6" x14ac:dyDescent="0.3">
      <c r="A47" s="16">
        <v>19</v>
      </c>
      <c r="B47" s="16" t="s">
        <v>1385</v>
      </c>
      <c r="C47" s="59" t="s">
        <v>1387</v>
      </c>
      <c r="D47" s="18" t="s">
        <v>1168</v>
      </c>
      <c r="E47" s="69"/>
      <c r="F47" s="39"/>
    </row>
    <row r="48" spans="1:6" x14ac:dyDescent="0.3">
      <c r="A48" s="16">
        <f t="shared" si="1"/>
        <v>20</v>
      </c>
      <c r="B48" s="16" t="s">
        <v>1385</v>
      </c>
      <c r="C48" s="59" t="s">
        <v>1388</v>
      </c>
      <c r="D48" s="18" t="s">
        <v>1168</v>
      </c>
      <c r="E48" s="69"/>
      <c r="F48" s="39"/>
    </row>
    <row r="49" spans="1:6" x14ac:dyDescent="0.3">
      <c r="A49" s="16">
        <f t="shared" si="1"/>
        <v>21</v>
      </c>
      <c r="B49" s="16" t="s">
        <v>1385</v>
      </c>
      <c r="C49" s="59" t="s">
        <v>1389</v>
      </c>
      <c r="D49" s="18" t="s">
        <v>1116</v>
      </c>
      <c r="E49" s="69"/>
      <c r="F49" s="39"/>
    </row>
    <row r="50" spans="1:6" ht="30" x14ac:dyDescent="0.3">
      <c r="A50" s="16">
        <f t="shared" si="1"/>
        <v>22</v>
      </c>
      <c r="B50" s="16" t="s">
        <v>1385</v>
      </c>
      <c r="C50" s="59" t="s">
        <v>1390</v>
      </c>
      <c r="D50" s="18" t="s">
        <v>1116</v>
      </c>
      <c r="E50" s="69"/>
      <c r="F50" s="39"/>
    </row>
    <row r="51" spans="1:6" x14ac:dyDescent="0.3">
      <c r="A51" s="16">
        <f t="shared" si="1"/>
        <v>23</v>
      </c>
      <c r="B51" s="16" t="s">
        <v>1385</v>
      </c>
      <c r="C51" s="59" t="s">
        <v>1391</v>
      </c>
      <c r="D51" s="18" t="s">
        <v>1116</v>
      </c>
      <c r="E51" s="69"/>
      <c r="F51" s="39"/>
    </row>
    <row r="52" spans="1:6" ht="30" x14ac:dyDescent="0.3">
      <c r="A52" s="16">
        <f t="shared" si="1"/>
        <v>24</v>
      </c>
      <c r="B52" s="16" t="s">
        <v>1385</v>
      </c>
      <c r="C52" s="59" t="s">
        <v>1392</v>
      </c>
      <c r="D52" s="18" t="s">
        <v>1116</v>
      </c>
      <c r="E52" s="69"/>
      <c r="F52" s="39"/>
    </row>
    <row r="53" spans="1:6" x14ac:dyDescent="0.3">
      <c r="A53" s="16">
        <f t="shared" si="1"/>
        <v>25</v>
      </c>
      <c r="B53" s="16" t="s">
        <v>1385</v>
      </c>
      <c r="C53" s="59" t="s">
        <v>1393</v>
      </c>
      <c r="D53" s="18" t="s">
        <v>1118</v>
      </c>
      <c r="E53" s="69"/>
      <c r="F53" s="39"/>
    </row>
    <row r="54" spans="1:6" x14ac:dyDescent="0.3">
      <c r="A54" s="16">
        <f t="shared" si="1"/>
        <v>26</v>
      </c>
      <c r="B54" s="16" t="s">
        <v>1385</v>
      </c>
      <c r="C54" s="59" t="s">
        <v>1394</v>
      </c>
      <c r="D54" s="18" t="s">
        <v>1118</v>
      </c>
      <c r="E54" s="69"/>
      <c r="F54" s="39"/>
    </row>
    <row r="55" spans="1:6" x14ac:dyDescent="0.3">
      <c r="A55" s="16">
        <f t="shared" si="1"/>
        <v>27</v>
      </c>
      <c r="B55" s="16" t="s">
        <v>1385</v>
      </c>
      <c r="C55" s="59" t="s">
        <v>1395</v>
      </c>
      <c r="D55" s="18" t="s">
        <v>1118</v>
      </c>
      <c r="E55" s="69"/>
      <c r="F55" s="39"/>
    </row>
    <row r="56" spans="1:6" ht="30" x14ac:dyDescent="0.3">
      <c r="A56" s="16">
        <f t="shared" si="1"/>
        <v>28</v>
      </c>
      <c r="B56" s="16" t="s">
        <v>1385</v>
      </c>
      <c r="C56" s="59" t="s">
        <v>1396</v>
      </c>
      <c r="D56" s="18" t="s">
        <v>1117</v>
      </c>
      <c r="E56" s="69"/>
      <c r="F56" s="39"/>
    </row>
    <row r="57" spans="1:6" ht="30" x14ac:dyDescent="0.3">
      <c r="A57" s="16">
        <f t="shared" si="1"/>
        <v>29</v>
      </c>
      <c r="B57" s="16" t="s">
        <v>1385</v>
      </c>
      <c r="C57" s="59" t="s">
        <v>1397</v>
      </c>
      <c r="D57" s="18" t="s">
        <v>1117</v>
      </c>
      <c r="E57" s="69"/>
      <c r="F57" s="39"/>
    </row>
    <row r="58" spans="1:6" ht="30" x14ac:dyDescent="0.3">
      <c r="A58" s="16">
        <f t="shared" si="1"/>
        <v>30</v>
      </c>
      <c r="B58" s="16" t="s">
        <v>1398</v>
      </c>
      <c r="C58" s="59" t="s">
        <v>1399</v>
      </c>
      <c r="D58" s="18" t="s">
        <v>1117</v>
      </c>
      <c r="E58" s="69"/>
      <c r="F58" s="39"/>
    </row>
    <row r="59" spans="1:6" ht="45" x14ac:dyDescent="0.3">
      <c r="A59" s="16">
        <f t="shared" si="1"/>
        <v>31</v>
      </c>
      <c r="B59" s="16" t="s">
        <v>1385</v>
      </c>
      <c r="C59" s="59" t="s">
        <v>1400</v>
      </c>
      <c r="D59" s="18" t="s">
        <v>1117</v>
      </c>
      <c r="E59" s="69"/>
      <c r="F59" s="39"/>
    </row>
    <row r="60" spans="1:6" x14ac:dyDescent="0.3">
      <c r="A60" s="73"/>
      <c r="B60" s="44" t="s">
        <v>1401</v>
      </c>
      <c r="C60" s="208" t="s">
        <v>1402</v>
      </c>
      <c r="D60" s="30"/>
      <c r="E60" s="80"/>
      <c r="F60" s="76"/>
    </row>
    <row r="61" spans="1:6" ht="30" x14ac:dyDescent="0.3">
      <c r="A61" s="16">
        <v>32</v>
      </c>
      <c r="B61" s="16" t="s">
        <v>1401</v>
      </c>
      <c r="C61" s="59" t="s">
        <v>1403</v>
      </c>
      <c r="D61" s="18" t="s">
        <v>1168</v>
      </c>
      <c r="E61" s="69"/>
      <c r="F61" s="39"/>
    </row>
    <row r="62" spans="1:6" ht="30" x14ac:dyDescent="0.3">
      <c r="A62" s="16">
        <f t="shared" si="1"/>
        <v>33</v>
      </c>
      <c r="B62" s="16" t="s">
        <v>1401</v>
      </c>
      <c r="C62" s="59" t="s">
        <v>1404</v>
      </c>
      <c r="D62" s="18" t="s">
        <v>1168</v>
      </c>
      <c r="E62" s="69"/>
      <c r="F62" s="39"/>
    </row>
    <row r="63" spans="1:6" ht="30" x14ac:dyDescent="0.3">
      <c r="A63" s="16">
        <f t="shared" si="1"/>
        <v>34</v>
      </c>
      <c r="B63" s="16" t="s">
        <v>1401</v>
      </c>
      <c r="C63" s="59" t="s">
        <v>1405</v>
      </c>
      <c r="D63" s="18" t="s">
        <v>1168</v>
      </c>
      <c r="E63" s="69"/>
      <c r="F63" s="39"/>
    </row>
    <row r="64" spans="1:6" ht="30" x14ac:dyDescent="0.3">
      <c r="A64" s="16">
        <f t="shared" si="1"/>
        <v>35</v>
      </c>
      <c r="B64" s="16" t="s">
        <v>1401</v>
      </c>
      <c r="C64" s="59" t="s">
        <v>1406</v>
      </c>
      <c r="D64" s="18" t="s">
        <v>1116</v>
      </c>
      <c r="E64" s="69"/>
      <c r="F64" s="39"/>
    </row>
    <row r="65" spans="1:6" ht="30" x14ac:dyDescent="0.3">
      <c r="A65" s="16">
        <f t="shared" si="1"/>
        <v>36</v>
      </c>
      <c r="B65" s="16" t="s">
        <v>1401</v>
      </c>
      <c r="C65" s="59" t="s">
        <v>1407</v>
      </c>
      <c r="D65" s="18" t="s">
        <v>1116</v>
      </c>
      <c r="E65" s="69"/>
      <c r="F65" s="39"/>
    </row>
    <row r="66" spans="1:6" ht="30" x14ac:dyDescent="0.3">
      <c r="A66" s="16">
        <f t="shared" si="1"/>
        <v>37</v>
      </c>
      <c r="B66" s="16" t="s">
        <v>1401</v>
      </c>
      <c r="C66" s="59" t="s">
        <v>1408</v>
      </c>
      <c r="D66" s="18" t="s">
        <v>1116</v>
      </c>
      <c r="E66" s="69"/>
      <c r="F66" s="39"/>
    </row>
    <row r="67" spans="1:6" x14ac:dyDescent="0.3">
      <c r="A67" s="16">
        <f t="shared" si="1"/>
        <v>38</v>
      </c>
      <c r="B67" s="16"/>
      <c r="C67" s="59" t="s">
        <v>1409</v>
      </c>
      <c r="D67" s="18" t="s">
        <v>1116</v>
      </c>
      <c r="E67" s="69"/>
      <c r="F67" s="39"/>
    </row>
    <row r="68" spans="1:6" ht="30" x14ac:dyDescent="0.3">
      <c r="A68" s="16">
        <f t="shared" si="1"/>
        <v>39</v>
      </c>
      <c r="B68" s="16" t="s">
        <v>1401</v>
      </c>
      <c r="C68" s="52" t="s">
        <v>1410</v>
      </c>
      <c r="D68" s="18" t="s">
        <v>1118</v>
      </c>
      <c r="E68" s="69"/>
      <c r="F68" s="39"/>
    </row>
    <row r="69" spans="1:6" x14ac:dyDescent="0.3">
      <c r="A69" s="16">
        <f t="shared" si="1"/>
        <v>40</v>
      </c>
      <c r="B69" s="16"/>
      <c r="C69" s="52" t="s">
        <v>825</v>
      </c>
      <c r="D69" s="18" t="s">
        <v>1118</v>
      </c>
      <c r="E69" s="69"/>
      <c r="F69" s="39"/>
    </row>
    <row r="70" spans="1:6" x14ac:dyDescent="0.3">
      <c r="A70" s="73"/>
      <c r="B70" s="44"/>
      <c r="C70" s="142" t="s">
        <v>826</v>
      </c>
      <c r="D70" s="30"/>
      <c r="E70" s="80"/>
      <c r="F70" s="76"/>
    </row>
    <row r="71" spans="1:6" x14ac:dyDescent="0.3">
      <c r="A71" s="16">
        <v>41</v>
      </c>
      <c r="B71" s="16"/>
      <c r="C71" s="49" t="s">
        <v>827</v>
      </c>
      <c r="D71" s="18" t="s">
        <v>1117</v>
      </c>
      <c r="E71" s="69"/>
      <c r="F71" s="39"/>
    </row>
    <row r="72" spans="1:6" x14ac:dyDescent="0.3">
      <c r="A72" s="16">
        <f t="shared" si="1"/>
        <v>42</v>
      </c>
      <c r="B72" s="16"/>
      <c r="C72" s="49" t="s">
        <v>828</v>
      </c>
      <c r="D72" s="18" t="s">
        <v>1117</v>
      </c>
      <c r="E72" s="69"/>
      <c r="F72" s="39"/>
    </row>
    <row r="73" spans="1:6" x14ac:dyDescent="0.3">
      <c r="A73" s="16">
        <f t="shared" si="1"/>
        <v>43</v>
      </c>
      <c r="B73" s="16"/>
      <c r="C73" s="49" t="s">
        <v>829</v>
      </c>
      <c r="D73" s="18" t="s">
        <v>1117</v>
      </c>
      <c r="E73" s="69"/>
      <c r="F73" s="39"/>
    </row>
    <row r="74" spans="1:6" ht="30" x14ac:dyDescent="0.3">
      <c r="A74" s="16">
        <f t="shared" si="1"/>
        <v>44</v>
      </c>
      <c r="B74" s="16" t="s">
        <v>1401</v>
      </c>
      <c r="C74" s="59" t="s">
        <v>1411</v>
      </c>
      <c r="D74" s="18" t="s">
        <v>1117</v>
      </c>
      <c r="E74" s="69"/>
      <c r="F74" s="39"/>
    </row>
    <row r="75" spans="1:6" ht="30" x14ac:dyDescent="0.3">
      <c r="A75" s="16">
        <f t="shared" si="1"/>
        <v>45</v>
      </c>
      <c r="B75" s="16"/>
      <c r="C75" s="59" t="s">
        <v>1412</v>
      </c>
      <c r="D75" s="18" t="s">
        <v>1168</v>
      </c>
      <c r="E75" s="69"/>
      <c r="F75" s="39"/>
    </row>
    <row r="76" spans="1:6" x14ac:dyDescent="0.3">
      <c r="A76" s="73"/>
      <c r="B76" s="44" t="s">
        <v>1413</v>
      </c>
      <c r="C76" s="208" t="s">
        <v>1414</v>
      </c>
      <c r="D76" s="30"/>
      <c r="E76" s="80"/>
      <c r="F76" s="76"/>
    </row>
    <row r="77" spans="1:6" x14ac:dyDescent="0.3">
      <c r="A77" s="16">
        <v>46</v>
      </c>
      <c r="B77" s="16" t="s">
        <v>1415</v>
      </c>
      <c r="C77" s="49" t="s">
        <v>1416</v>
      </c>
      <c r="D77" s="18" t="s">
        <v>1168</v>
      </c>
      <c r="E77" s="69"/>
      <c r="F77" s="39"/>
    </row>
    <row r="78" spans="1:6" x14ac:dyDescent="0.3">
      <c r="A78" s="16">
        <f t="shared" si="1"/>
        <v>47</v>
      </c>
      <c r="B78" s="16" t="s">
        <v>1417</v>
      </c>
      <c r="C78" s="49" t="s">
        <v>1418</v>
      </c>
      <c r="D78" s="18" t="s">
        <v>1168</v>
      </c>
      <c r="E78" s="69"/>
      <c r="F78" s="39"/>
    </row>
    <row r="79" spans="1:6" ht="30" x14ac:dyDescent="0.3">
      <c r="A79" s="16">
        <f t="shared" si="1"/>
        <v>48</v>
      </c>
      <c r="B79" s="16" t="s">
        <v>1413</v>
      </c>
      <c r="C79" s="49" t="s">
        <v>1419</v>
      </c>
      <c r="D79" s="18" t="s">
        <v>1116</v>
      </c>
      <c r="E79" s="69"/>
      <c r="F79" s="39"/>
    </row>
    <row r="80" spans="1:6" x14ac:dyDescent="0.3">
      <c r="A80" s="16">
        <f t="shared" si="1"/>
        <v>49</v>
      </c>
      <c r="B80" s="16" t="s">
        <v>1413</v>
      </c>
      <c r="C80" s="49" t="s">
        <v>1420</v>
      </c>
      <c r="D80" s="18" t="s">
        <v>1116</v>
      </c>
      <c r="E80" s="69"/>
      <c r="F80" s="39"/>
    </row>
    <row r="81" spans="1:6" x14ac:dyDescent="0.3">
      <c r="A81" s="73"/>
      <c r="B81" s="44" t="s">
        <v>1421</v>
      </c>
      <c r="C81" s="208" t="s">
        <v>1422</v>
      </c>
      <c r="D81" s="30"/>
      <c r="E81" s="80"/>
      <c r="F81" s="76"/>
    </row>
    <row r="82" spans="1:6" ht="45" x14ac:dyDescent="0.3">
      <c r="A82" s="16">
        <v>50</v>
      </c>
      <c r="B82" s="16" t="s">
        <v>1421</v>
      </c>
      <c r="C82" s="59" t="s">
        <v>1423</v>
      </c>
      <c r="D82" s="18" t="s">
        <v>1116</v>
      </c>
      <c r="E82" s="69"/>
      <c r="F82" s="39"/>
    </row>
    <row r="83" spans="1:6" x14ac:dyDescent="0.3">
      <c r="A83" s="16">
        <f t="shared" si="1"/>
        <v>51</v>
      </c>
      <c r="B83" s="16" t="s">
        <v>1421</v>
      </c>
      <c r="C83" s="59" t="s">
        <v>1424</v>
      </c>
      <c r="D83" s="18" t="s">
        <v>1118</v>
      </c>
      <c r="E83" s="69"/>
      <c r="F83" s="39"/>
    </row>
    <row r="84" spans="1:6" ht="17.25" x14ac:dyDescent="0.3">
      <c r="A84" s="16">
        <f t="shared" si="1"/>
        <v>52</v>
      </c>
      <c r="B84" s="16" t="s">
        <v>1421</v>
      </c>
      <c r="C84" s="90" t="s">
        <v>1504</v>
      </c>
      <c r="D84" s="18" t="s">
        <v>1118</v>
      </c>
      <c r="E84" s="69"/>
      <c r="F84" s="39"/>
    </row>
    <row r="85" spans="1:6" ht="17.25" x14ac:dyDescent="0.3">
      <c r="A85" s="16">
        <f t="shared" si="1"/>
        <v>53</v>
      </c>
      <c r="B85" s="16" t="s">
        <v>1421</v>
      </c>
      <c r="C85" s="90" t="s">
        <v>1505</v>
      </c>
      <c r="D85" s="18" t="s">
        <v>1118</v>
      </c>
      <c r="E85" s="69"/>
      <c r="F85" s="39"/>
    </row>
    <row r="86" spans="1:6" x14ac:dyDescent="0.3">
      <c r="A86" s="16">
        <f t="shared" si="1"/>
        <v>54</v>
      </c>
      <c r="B86" s="16" t="s">
        <v>1421</v>
      </c>
      <c r="C86" s="90" t="s">
        <v>1425</v>
      </c>
      <c r="D86" s="18" t="s">
        <v>1117</v>
      </c>
      <c r="E86" s="69"/>
      <c r="F86" s="39"/>
    </row>
    <row r="87" spans="1:6" ht="30" x14ac:dyDescent="0.3">
      <c r="A87" s="16">
        <f t="shared" si="1"/>
        <v>55</v>
      </c>
      <c r="B87" s="16" t="s">
        <v>1421</v>
      </c>
      <c r="C87" s="59" t="s">
        <v>1426</v>
      </c>
      <c r="D87" s="18" t="s">
        <v>1117</v>
      </c>
      <c r="E87" s="69"/>
      <c r="F87" s="39"/>
    </row>
    <row r="88" spans="1:6" x14ac:dyDescent="0.3">
      <c r="A88" s="73"/>
      <c r="B88" s="73"/>
      <c r="C88" s="208" t="s">
        <v>1427</v>
      </c>
      <c r="D88" s="30"/>
      <c r="E88" s="80"/>
      <c r="F88" s="76"/>
    </row>
    <row r="89" spans="1:6" x14ac:dyDescent="0.3">
      <c r="A89" s="16">
        <v>56</v>
      </c>
      <c r="B89" s="16" t="s">
        <v>1421</v>
      </c>
      <c r="C89" s="59" t="s">
        <v>1428</v>
      </c>
      <c r="D89" s="18" t="s">
        <v>1117</v>
      </c>
      <c r="E89" s="69"/>
      <c r="F89" s="39"/>
    </row>
    <row r="90" spans="1:6" x14ac:dyDescent="0.3">
      <c r="A90" s="16">
        <f t="shared" ref="A90:A148" si="2">A89+1</f>
        <v>57</v>
      </c>
      <c r="B90" s="16" t="s">
        <v>1421</v>
      </c>
      <c r="C90" s="59" t="s">
        <v>1429</v>
      </c>
      <c r="D90" s="18" t="s">
        <v>1168</v>
      </c>
      <c r="E90" s="69"/>
      <c r="F90" s="39"/>
    </row>
    <row r="91" spans="1:6" x14ac:dyDescent="0.3">
      <c r="A91" s="16">
        <f t="shared" si="2"/>
        <v>58</v>
      </c>
      <c r="B91" s="16" t="s">
        <v>1421</v>
      </c>
      <c r="C91" s="59" t="s">
        <v>1430</v>
      </c>
      <c r="D91" s="18" t="s">
        <v>1168</v>
      </c>
      <c r="E91" s="69"/>
      <c r="F91" s="39"/>
    </row>
    <row r="92" spans="1:6" x14ac:dyDescent="0.3">
      <c r="A92" s="16">
        <f t="shared" si="2"/>
        <v>59</v>
      </c>
      <c r="B92" s="16" t="s">
        <v>1421</v>
      </c>
      <c r="C92" s="59" t="s">
        <v>1431</v>
      </c>
      <c r="D92" s="18" t="s">
        <v>1168</v>
      </c>
      <c r="E92" s="69"/>
      <c r="F92" s="39"/>
    </row>
    <row r="93" spans="1:6" x14ac:dyDescent="0.3">
      <c r="A93" s="16">
        <f t="shared" si="2"/>
        <v>60</v>
      </c>
      <c r="B93" s="16" t="s">
        <v>1421</v>
      </c>
      <c r="C93" s="59" t="s">
        <v>1432</v>
      </c>
      <c r="D93" s="18" t="s">
        <v>1168</v>
      </c>
      <c r="E93" s="69"/>
      <c r="F93" s="39"/>
    </row>
    <row r="94" spans="1:6" ht="30" x14ac:dyDescent="0.3">
      <c r="A94" s="16">
        <f t="shared" si="2"/>
        <v>61</v>
      </c>
      <c r="B94" s="16" t="s">
        <v>1421</v>
      </c>
      <c r="C94" s="59" t="s">
        <v>1433</v>
      </c>
      <c r="D94" s="18" t="s">
        <v>1116</v>
      </c>
      <c r="E94" s="69"/>
      <c r="F94" s="39"/>
    </row>
    <row r="95" spans="1:6" ht="30" x14ac:dyDescent="0.3">
      <c r="A95" s="16">
        <f t="shared" si="2"/>
        <v>62</v>
      </c>
      <c r="B95" s="16" t="s">
        <v>1434</v>
      </c>
      <c r="C95" s="59" t="s">
        <v>1435</v>
      </c>
      <c r="D95" s="18" t="s">
        <v>1116</v>
      </c>
      <c r="E95" s="69"/>
      <c r="F95" s="39"/>
    </row>
    <row r="96" spans="1:6" ht="30" x14ac:dyDescent="0.3">
      <c r="A96" s="16">
        <f t="shared" si="2"/>
        <v>63</v>
      </c>
      <c r="B96" s="16" t="s">
        <v>1434</v>
      </c>
      <c r="C96" s="59" t="s">
        <v>1436</v>
      </c>
      <c r="D96" s="18" t="s">
        <v>1116</v>
      </c>
      <c r="E96" s="69"/>
      <c r="F96" s="39"/>
    </row>
    <row r="97" spans="1:6" x14ac:dyDescent="0.3">
      <c r="A97" s="16">
        <f t="shared" si="2"/>
        <v>64</v>
      </c>
      <c r="B97" s="16" t="s">
        <v>1434</v>
      </c>
      <c r="C97" s="59" t="s">
        <v>1437</v>
      </c>
      <c r="D97" s="18" t="s">
        <v>1116</v>
      </c>
      <c r="E97" s="69"/>
      <c r="F97" s="39"/>
    </row>
    <row r="98" spans="1:6" x14ac:dyDescent="0.3">
      <c r="A98" s="16">
        <f t="shared" si="2"/>
        <v>65</v>
      </c>
      <c r="B98" s="16" t="s">
        <v>1434</v>
      </c>
      <c r="C98" s="59" t="s">
        <v>1438</v>
      </c>
      <c r="D98" s="18" t="s">
        <v>1118</v>
      </c>
      <c r="E98" s="69"/>
      <c r="F98" s="39"/>
    </row>
    <row r="99" spans="1:6" x14ac:dyDescent="0.3">
      <c r="A99" s="16">
        <f t="shared" si="2"/>
        <v>66</v>
      </c>
      <c r="B99" s="16" t="s">
        <v>1434</v>
      </c>
      <c r="C99" s="59" t="s">
        <v>1439</v>
      </c>
      <c r="D99" s="18" t="s">
        <v>1118</v>
      </c>
      <c r="E99" s="69"/>
      <c r="F99" s="39"/>
    </row>
    <row r="100" spans="1:6" ht="90" x14ac:dyDescent="0.3">
      <c r="A100" s="16">
        <f t="shared" si="2"/>
        <v>67</v>
      </c>
      <c r="B100" s="16" t="s">
        <v>1401</v>
      </c>
      <c r="C100" s="59" t="s">
        <v>1440</v>
      </c>
      <c r="D100" s="18" t="s">
        <v>1118</v>
      </c>
      <c r="E100" s="69"/>
      <c r="F100" s="39"/>
    </row>
    <row r="101" spans="1:6" x14ac:dyDescent="0.3">
      <c r="A101" s="73"/>
      <c r="B101" s="217"/>
      <c r="C101" s="136" t="s">
        <v>1441</v>
      </c>
      <c r="D101" s="30"/>
      <c r="E101" s="80"/>
      <c r="F101" s="76"/>
    </row>
    <row r="102" spans="1:6" ht="30" x14ac:dyDescent="0.3">
      <c r="A102" s="16">
        <v>68</v>
      </c>
      <c r="B102" s="100"/>
      <c r="C102" s="60" t="s">
        <v>1442</v>
      </c>
      <c r="D102" s="18" t="s">
        <v>1117</v>
      </c>
      <c r="E102" s="69"/>
      <c r="F102" s="39"/>
    </row>
    <row r="103" spans="1:6" ht="75" x14ac:dyDescent="0.3">
      <c r="A103" s="16">
        <f t="shared" si="2"/>
        <v>69</v>
      </c>
      <c r="B103" s="16" t="s">
        <v>1401</v>
      </c>
      <c r="C103" s="59" t="s">
        <v>1443</v>
      </c>
      <c r="D103" s="18" t="s">
        <v>1117</v>
      </c>
      <c r="E103" s="69"/>
      <c r="F103" s="39"/>
    </row>
    <row r="104" spans="1:6" x14ac:dyDescent="0.3">
      <c r="A104" s="16">
        <f t="shared" si="2"/>
        <v>70</v>
      </c>
      <c r="B104" s="16" t="s">
        <v>1381</v>
      </c>
      <c r="C104" s="59" t="s">
        <v>1444</v>
      </c>
      <c r="D104" s="18" t="s">
        <v>1117</v>
      </c>
      <c r="E104" s="69"/>
      <c r="F104" s="39"/>
    </row>
    <row r="105" spans="1:6" ht="45" x14ac:dyDescent="0.3">
      <c r="A105" s="16">
        <f t="shared" si="2"/>
        <v>71</v>
      </c>
      <c r="B105" s="16" t="s">
        <v>1381</v>
      </c>
      <c r="C105" s="53" t="s">
        <v>1445</v>
      </c>
      <c r="D105" s="18" t="s">
        <v>1168</v>
      </c>
      <c r="E105" s="69"/>
      <c r="F105" s="39"/>
    </row>
    <row r="106" spans="1:6" x14ac:dyDescent="0.3">
      <c r="A106" s="16">
        <f t="shared" si="2"/>
        <v>72</v>
      </c>
      <c r="B106" s="16" t="s">
        <v>1381</v>
      </c>
      <c r="C106" s="53" t="s">
        <v>1446</v>
      </c>
      <c r="D106" s="18" t="s">
        <v>1168</v>
      </c>
      <c r="E106" s="69"/>
      <c r="F106" s="39"/>
    </row>
    <row r="107" spans="1:6" ht="30" x14ac:dyDescent="0.3">
      <c r="A107" s="16">
        <f t="shared" si="2"/>
        <v>73</v>
      </c>
      <c r="B107" s="16" t="s">
        <v>1381</v>
      </c>
      <c r="C107" s="53" t="s">
        <v>1447</v>
      </c>
      <c r="D107" s="18" t="s">
        <v>1168</v>
      </c>
      <c r="E107" s="69"/>
      <c r="F107" s="39"/>
    </row>
    <row r="108" spans="1:6" ht="30" x14ac:dyDescent="0.3">
      <c r="A108" s="16">
        <f t="shared" si="2"/>
        <v>74</v>
      </c>
      <c r="B108" s="16" t="s">
        <v>1381</v>
      </c>
      <c r="C108" s="53" t="s">
        <v>1448</v>
      </c>
      <c r="D108" s="18" t="s">
        <v>1168</v>
      </c>
      <c r="E108" s="100"/>
      <c r="F108" s="100"/>
    </row>
    <row r="109" spans="1:6" x14ac:dyDescent="0.3">
      <c r="A109" s="16">
        <f t="shared" si="2"/>
        <v>75</v>
      </c>
      <c r="B109" s="16" t="s">
        <v>1381</v>
      </c>
      <c r="C109" s="59" t="s">
        <v>1449</v>
      </c>
      <c r="D109" s="18" t="s">
        <v>1116</v>
      </c>
      <c r="E109" s="100"/>
      <c r="F109" s="39"/>
    </row>
    <row r="110" spans="1:6" x14ac:dyDescent="0.3">
      <c r="A110" s="16">
        <f t="shared" si="2"/>
        <v>76</v>
      </c>
      <c r="B110" s="16" t="s">
        <v>1381</v>
      </c>
      <c r="C110" s="53" t="s">
        <v>1450</v>
      </c>
      <c r="D110" s="18" t="s">
        <v>1116</v>
      </c>
      <c r="E110" s="216"/>
      <c r="F110" s="39"/>
    </row>
    <row r="111" spans="1:6" ht="30" x14ac:dyDescent="0.3">
      <c r="A111" s="16">
        <f t="shared" si="2"/>
        <v>77</v>
      </c>
      <c r="B111" s="16" t="s">
        <v>1381</v>
      </c>
      <c r="C111" s="53" t="s">
        <v>1451</v>
      </c>
      <c r="D111" s="18" t="s">
        <v>1116</v>
      </c>
      <c r="E111" s="100"/>
      <c r="F111" s="39"/>
    </row>
    <row r="112" spans="1:6" ht="30" x14ac:dyDescent="0.3">
      <c r="A112" s="16">
        <f t="shared" si="2"/>
        <v>78</v>
      </c>
      <c r="B112" s="16" t="s">
        <v>1381</v>
      </c>
      <c r="C112" s="59" t="s">
        <v>1452</v>
      </c>
      <c r="D112" s="18" t="s">
        <v>1116</v>
      </c>
      <c r="E112" s="100"/>
      <c r="F112" s="100"/>
    </row>
    <row r="113" spans="1:6" ht="30" x14ac:dyDescent="0.3">
      <c r="A113" s="16">
        <f t="shared" si="2"/>
        <v>79</v>
      </c>
      <c r="B113" s="16" t="s">
        <v>1381</v>
      </c>
      <c r="C113" s="60" t="s">
        <v>1453</v>
      </c>
      <c r="D113" s="18" t="s">
        <v>1118</v>
      </c>
      <c r="E113" s="100"/>
      <c r="F113" s="100"/>
    </row>
    <row r="114" spans="1:6" x14ac:dyDescent="0.3">
      <c r="A114" s="73"/>
      <c r="B114" s="217"/>
      <c r="C114" s="136" t="s">
        <v>1455</v>
      </c>
      <c r="D114" s="30"/>
      <c r="E114" s="217"/>
      <c r="F114" s="217"/>
    </row>
    <row r="115" spans="1:6" ht="45" x14ac:dyDescent="0.3">
      <c r="A115" s="16">
        <v>80</v>
      </c>
      <c r="B115" s="50" t="s">
        <v>1456</v>
      </c>
      <c r="C115" s="59" t="s">
        <v>1457</v>
      </c>
      <c r="D115" s="18" t="s">
        <v>1117</v>
      </c>
      <c r="E115" s="100"/>
      <c r="F115" s="100"/>
    </row>
    <row r="116" spans="1:6" ht="30" x14ac:dyDescent="0.3">
      <c r="A116" s="73"/>
      <c r="B116" s="147"/>
      <c r="C116" s="208" t="s">
        <v>1458</v>
      </c>
      <c r="D116" s="30"/>
      <c r="E116" s="217"/>
      <c r="F116" s="217"/>
    </row>
    <row r="117" spans="1:6" x14ac:dyDescent="0.3">
      <c r="A117" s="16">
        <v>81</v>
      </c>
      <c r="B117" s="50" t="s">
        <v>1456</v>
      </c>
      <c r="C117" s="59" t="s">
        <v>1459</v>
      </c>
      <c r="D117" s="18" t="s">
        <v>1168</v>
      </c>
      <c r="E117" s="100"/>
      <c r="F117" s="100"/>
    </row>
    <row r="118" spans="1:6" x14ac:dyDescent="0.3">
      <c r="A118" s="16">
        <v>82</v>
      </c>
      <c r="B118" s="50" t="s">
        <v>1456</v>
      </c>
      <c r="C118" s="59" t="s">
        <v>1460</v>
      </c>
      <c r="D118" s="18" t="s">
        <v>1168</v>
      </c>
      <c r="E118" s="100"/>
      <c r="F118" s="100"/>
    </row>
    <row r="119" spans="1:6" x14ac:dyDescent="0.3">
      <c r="A119" s="73"/>
      <c r="B119" s="147"/>
      <c r="C119" s="208" t="s">
        <v>1461</v>
      </c>
      <c r="D119" s="30"/>
      <c r="E119" s="217"/>
      <c r="F119" s="217"/>
    </row>
    <row r="120" spans="1:6" x14ac:dyDescent="0.3">
      <c r="A120" s="16">
        <v>83</v>
      </c>
      <c r="B120" s="50" t="s">
        <v>1456</v>
      </c>
      <c r="C120" s="59" t="s">
        <v>1462</v>
      </c>
      <c r="D120" s="18" t="s">
        <v>1116</v>
      </c>
      <c r="E120" s="100"/>
      <c r="F120" s="100"/>
    </row>
    <row r="121" spans="1:6" ht="30" x14ac:dyDescent="0.3">
      <c r="A121" s="16">
        <f t="shared" si="2"/>
        <v>84</v>
      </c>
      <c r="B121" s="50" t="s">
        <v>1456</v>
      </c>
      <c r="C121" s="59" t="s">
        <v>1463</v>
      </c>
      <c r="D121" s="18" t="s">
        <v>1116</v>
      </c>
      <c r="E121" s="100"/>
      <c r="F121" s="100"/>
    </row>
    <row r="122" spans="1:6" x14ac:dyDescent="0.3">
      <c r="A122" s="16">
        <f t="shared" si="2"/>
        <v>85</v>
      </c>
      <c r="B122" s="50" t="s">
        <v>1456</v>
      </c>
      <c r="C122" s="59" t="s">
        <v>1464</v>
      </c>
      <c r="D122" s="18" t="s">
        <v>1116</v>
      </c>
      <c r="E122" s="100"/>
      <c r="F122" s="100"/>
    </row>
    <row r="123" spans="1:6" ht="30" x14ac:dyDescent="0.3">
      <c r="A123" s="16">
        <f t="shared" si="2"/>
        <v>86</v>
      </c>
      <c r="B123" s="50" t="s">
        <v>1456</v>
      </c>
      <c r="C123" s="59" t="s">
        <v>1465</v>
      </c>
      <c r="D123" s="18" t="s">
        <v>1116</v>
      </c>
      <c r="E123" s="100"/>
      <c r="F123" s="100"/>
    </row>
    <row r="124" spans="1:6" x14ac:dyDescent="0.3">
      <c r="A124" s="16">
        <f t="shared" si="2"/>
        <v>87</v>
      </c>
      <c r="B124" s="50" t="s">
        <v>1456</v>
      </c>
      <c r="C124" s="59" t="s">
        <v>1466</v>
      </c>
      <c r="D124" s="18" t="s">
        <v>1118</v>
      </c>
      <c r="E124" s="100"/>
      <c r="F124" s="100"/>
    </row>
    <row r="125" spans="1:6" ht="30" x14ac:dyDescent="0.3">
      <c r="A125" s="16">
        <f t="shared" si="2"/>
        <v>88</v>
      </c>
      <c r="B125" s="50" t="s">
        <v>1456</v>
      </c>
      <c r="C125" s="59" t="s">
        <v>1467</v>
      </c>
      <c r="D125" s="18" t="s">
        <v>1118</v>
      </c>
      <c r="E125" s="100"/>
      <c r="F125" s="100"/>
    </row>
    <row r="126" spans="1:6" ht="30" x14ac:dyDescent="0.3">
      <c r="A126" s="16">
        <f t="shared" si="2"/>
        <v>89</v>
      </c>
      <c r="B126" s="50" t="s">
        <v>1456</v>
      </c>
      <c r="C126" s="59" t="s">
        <v>1468</v>
      </c>
      <c r="D126" s="18" t="s">
        <v>1118</v>
      </c>
      <c r="E126" s="100"/>
      <c r="F126" s="100"/>
    </row>
    <row r="127" spans="1:6" x14ac:dyDescent="0.3">
      <c r="A127" s="16">
        <f t="shared" si="2"/>
        <v>90</v>
      </c>
      <c r="B127" s="50" t="s">
        <v>1456</v>
      </c>
      <c r="C127" s="59" t="s">
        <v>1469</v>
      </c>
      <c r="D127" s="18" t="s">
        <v>1117</v>
      </c>
      <c r="E127" s="100"/>
      <c r="F127" s="100"/>
    </row>
    <row r="128" spans="1:6" ht="30" x14ac:dyDescent="0.3">
      <c r="A128" s="73"/>
      <c r="B128" s="147"/>
      <c r="C128" s="208" t="s">
        <v>1470</v>
      </c>
      <c r="D128" s="30"/>
      <c r="E128" s="217"/>
      <c r="F128" s="217"/>
    </row>
    <row r="129" spans="1:6" x14ac:dyDescent="0.3">
      <c r="A129" s="16">
        <v>91</v>
      </c>
      <c r="B129" s="218">
        <v>40466</v>
      </c>
      <c r="C129" s="49" t="s">
        <v>1471</v>
      </c>
      <c r="D129" s="18" t="s">
        <v>1117</v>
      </c>
      <c r="E129" s="100"/>
      <c r="F129" s="100"/>
    </row>
    <row r="130" spans="1:6" x14ac:dyDescent="0.3">
      <c r="A130" s="16">
        <f t="shared" si="2"/>
        <v>92</v>
      </c>
      <c r="B130" s="218">
        <v>42400</v>
      </c>
      <c r="C130" s="49" t="s">
        <v>1472</v>
      </c>
      <c r="D130" s="18" t="s">
        <v>1117</v>
      </c>
      <c r="E130" s="100"/>
      <c r="F130" s="100"/>
    </row>
    <row r="131" spans="1:6" x14ac:dyDescent="0.3">
      <c r="A131" s="16">
        <f t="shared" si="2"/>
        <v>93</v>
      </c>
      <c r="B131" s="218">
        <v>42406</v>
      </c>
      <c r="C131" s="49" t="s">
        <v>1473</v>
      </c>
      <c r="D131" s="18" t="s">
        <v>1168</v>
      </c>
      <c r="E131" s="100"/>
      <c r="F131" s="100"/>
    </row>
    <row r="132" spans="1:6" x14ac:dyDescent="0.3">
      <c r="A132" s="16">
        <f t="shared" si="2"/>
        <v>94</v>
      </c>
      <c r="B132" s="218">
        <v>42410</v>
      </c>
      <c r="C132" s="49" t="s">
        <v>1474</v>
      </c>
      <c r="D132" s="18" t="s">
        <v>1168</v>
      </c>
      <c r="E132" s="100"/>
      <c r="F132" s="100"/>
    </row>
    <row r="133" spans="1:6" x14ac:dyDescent="0.3">
      <c r="A133" s="16">
        <f t="shared" si="2"/>
        <v>95</v>
      </c>
      <c r="B133" s="218">
        <v>42411</v>
      </c>
      <c r="C133" s="49" t="s">
        <v>1475</v>
      </c>
      <c r="D133" s="18" t="s">
        <v>1168</v>
      </c>
      <c r="E133" s="100"/>
      <c r="F133" s="100"/>
    </row>
    <row r="134" spans="1:6" x14ac:dyDescent="0.3">
      <c r="A134" s="16">
        <f t="shared" si="2"/>
        <v>96</v>
      </c>
      <c r="B134" s="218">
        <v>42415</v>
      </c>
      <c r="C134" s="49" t="s">
        <v>1476</v>
      </c>
      <c r="D134" s="18" t="s">
        <v>1168</v>
      </c>
      <c r="E134" s="100"/>
      <c r="F134" s="100"/>
    </row>
    <row r="135" spans="1:6" x14ac:dyDescent="0.3">
      <c r="A135" s="16">
        <f t="shared" si="2"/>
        <v>97</v>
      </c>
      <c r="B135" s="218">
        <v>42420</v>
      </c>
      <c r="C135" s="49" t="s">
        <v>1477</v>
      </c>
      <c r="D135" s="18" t="s">
        <v>1116</v>
      </c>
      <c r="E135" s="100"/>
      <c r="F135" s="100"/>
    </row>
    <row r="136" spans="1:6" x14ac:dyDescent="0.3">
      <c r="A136" s="16">
        <f t="shared" si="2"/>
        <v>98</v>
      </c>
      <c r="B136" s="218">
        <v>42425</v>
      </c>
      <c r="C136" s="49" t="s">
        <v>1478</v>
      </c>
      <c r="D136" s="18" t="s">
        <v>1116</v>
      </c>
      <c r="E136" s="100"/>
      <c r="F136" s="100"/>
    </row>
    <row r="137" spans="1:6" x14ac:dyDescent="0.3">
      <c r="A137" s="16">
        <f t="shared" si="2"/>
        <v>99</v>
      </c>
      <c r="B137" s="218">
        <v>42430</v>
      </c>
      <c r="C137" s="49" t="s">
        <v>1479</v>
      </c>
      <c r="D137" s="18" t="s">
        <v>1116</v>
      </c>
      <c r="E137" s="100"/>
      <c r="F137" s="100"/>
    </row>
    <row r="138" spans="1:6" x14ac:dyDescent="0.3">
      <c r="A138" s="16">
        <f t="shared" si="2"/>
        <v>100</v>
      </c>
      <c r="B138" s="218">
        <v>42435</v>
      </c>
      <c r="C138" s="49" t="s">
        <v>1480</v>
      </c>
      <c r="D138" s="18" t="s">
        <v>1116</v>
      </c>
      <c r="E138" s="100"/>
      <c r="F138" s="100"/>
    </row>
    <row r="139" spans="1:6" x14ac:dyDescent="0.3">
      <c r="A139" s="16">
        <f t="shared" si="2"/>
        <v>101</v>
      </c>
      <c r="B139" s="218">
        <v>42440</v>
      </c>
      <c r="C139" s="49" t="s">
        <v>1481</v>
      </c>
      <c r="D139" s="18" t="s">
        <v>1118</v>
      </c>
      <c r="E139" s="100"/>
      <c r="F139" s="100"/>
    </row>
    <row r="140" spans="1:6" x14ac:dyDescent="0.3">
      <c r="A140" s="16">
        <f t="shared" si="2"/>
        <v>102</v>
      </c>
      <c r="B140" s="218">
        <v>42445</v>
      </c>
      <c r="C140" s="49" t="s">
        <v>1482</v>
      </c>
      <c r="D140" s="18" t="s">
        <v>1118</v>
      </c>
      <c r="E140" s="100"/>
      <c r="F140" s="100"/>
    </row>
    <row r="141" spans="1:6" x14ac:dyDescent="0.3">
      <c r="A141" s="16">
        <f t="shared" si="2"/>
        <v>103</v>
      </c>
      <c r="B141" s="218">
        <v>42450</v>
      </c>
      <c r="C141" s="49" t="s">
        <v>1483</v>
      </c>
      <c r="D141" s="18" t="s">
        <v>1118</v>
      </c>
      <c r="E141" s="100"/>
      <c r="F141" s="100"/>
    </row>
    <row r="142" spans="1:6" x14ac:dyDescent="0.3">
      <c r="A142" s="16">
        <f t="shared" si="2"/>
        <v>104</v>
      </c>
      <c r="B142" s="218">
        <v>42455</v>
      </c>
      <c r="C142" s="49" t="s">
        <v>1484</v>
      </c>
      <c r="D142" s="18" t="s">
        <v>1117</v>
      </c>
      <c r="E142" s="100"/>
      <c r="F142" s="100"/>
    </row>
    <row r="143" spans="1:6" x14ac:dyDescent="0.3">
      <c r="A143" s="16">
        <f t="shared" si="2"/>
        <v>105</v>
      </c>
      <c r="B143" s="218">
        <v>42460</v>
      </c>
      <c r="C143" s="49" t="s">
        <v>1485</v>
      </c>
      <c r="D143" s="18" t="s">
        <v>1117</v>
      </c>
      <c r="E143" s="100"/>
      <c r="F143" s="100"/>
    </row>
    <row r="144" spans="1:6" x14ac:dyDescent="0.3">
      <c r="A144" s="16">
        <f t="shared" si="2"/>
        <v>106</v>
      </c>
      <c r="B144" s="218">
        <v>42465</v>
      </c>
      <c r="C144" s="49" t="s">
        <v>1486</v>
      </c>
      <c r="D144" s="18" t="s">
        <v>1117</v>
      </c>
      <c r="E144" s="100"/>
      <c r="F144" s="100"/>
    </row>
    <row r="145" spans="1:6" x14ac:dyDescent="0.3">
      <c r="A145" s="16">
        <f t="shared" si="2"/>
        <v>107</v>
      </c>
      <c r="B145" s="218">
        <v>42471</v>
      </c>
      <c r="C145" s="49" t="s">
        <v>1487</v>
      </c>
      <c r="D145" s="18" t="s">
        <v>1117</v>
      </c>
      <c r="E145" s="100"/>
      <c r="F145" s="100"/>
    </row>
    <row r="146" spans="1:6" x14ac:dyDescent="0.3">
      <c r="A146" s="16">
        <f t="shared" si="2"/>
        <v>108</v>
      </c>
      <c r="B146" s="218">
        <v>42476</v>
      </c>
      <c r="C146" s="49" t="s">
        <v>1488</v>
      </c>
      <c r="D146" s="18" t="s">
        <v>1168</v>
      </c>
      <c r="E146" s="100"/>
      <c r="F146" s="100"/>
    </row>
    <row r="147" spans="1:6" x14ac:dyDescent="0.3">
      <c r="A147" s="16">
        <f t="shared" si="2"/>
        <v>109</v>
      </c>
      <c r="B147" s="218">
        <v>42480</v>
      </c>
      <c r="C147" s="49" t="s">
        <v>1489</v>
      </c>
      <c r="D147" s="18" t="s">
        <v>1168</v>
      </c>
      <c r="E147" s="100"/>
      <c r="F147" s="100"/>
    </row>
    <row r="148" spans="1:6" x14ac:dyDescent="0.3">
      <c r="A148" s="16">
        <f t="shared" si="2"/>
        <v>110</v>
      </c>
      <c r="B148" s="218">
        <v>42486</v>
      </c>
      <c r="C148" s="49" t="s">
        <v>1490</v>
      </c>
      <c r="D148" s="18" t="s">
        <v>1168</v>
      </c>
      <c r="E148" s="100"/>
      <c r="F148" s="100"/>
    </row>
    <row r="149" spans="1:6" x14ac:dyDescent="0.3">
      <c r="A149" s="16">
        <f t="shared" ref="A149:A163" si="3">A148+1</f>
        <v>111</v>
      </c>
      <c r="B149" s="218">
        <v>42491</v>
      </c>
      <c r="C149" s="49" t="s">
        <v>1491</v>
      </c>
      <c r="D149" s="18" t="s">
        <v>1168</v>
      </c>
      <c r="E149" s="100"/>
      <c r="F149" s="100"/>
    </row>
    <row r="150" spans="1:6" x14ac:dyDescent="0.3">
      <c r="A150" s="16">
        <f t="shared" si="3"/>
        <v>112</v>
      </c>
      <c r="B150" s="218">
        <v>42496</v>
      </c>
      <c r="C150" s="49" t="s">
        <v>1492</v>
      </c>
      <c r="D150" s="18" t="s">
        <v>1116</v>
      </c>
      <c r="E150" s="100"/>
      <c r="F150" s="100"/>
    </row>
    <row r="151" spans="1:6" x14ac:dyDescent="0.3">
      <c r="A151" s="73"/>
      <c r="B151" s="150"/>
      <c r="C151" s="208" t="s">
        <v>1493</v>
      </c>
      <c r="D151" s="30"/>
      <c r="E151" s="217"/>
      <c r="F151" s="217"/>
    </row>
    <row r="152" spans="1:6" x14ac:dyDescent="0.3">
      <c r="A152" s="16">
        <v>113</v>
      </c>
      <c r="B152" s="50" t="s">
        <v>1456</v>
      </c>
      <c r="C152" s="59" t="s">
        <v>1494</v>
      </c>
      <c r="D152" s="18" t="s">
        <v>1116</v>
      </c>
      <c r="E152" s="100"/>
      <c r="F152" s="100"/>
    </row>
    <row r="153" spans="1:6" x14ac:dyDescent="0.3">
      <c r="A153" s="16">
        <f t="shared" si="3"/>
        <v>114</v>
      </c>
      <c r="B153" s="50" t="s">
        <v>1456</v>
      </c>
      <c r="C153" s="59" t="s">
        <v>1495</v>
      </c>
      <c r="D153" s="18" t="s">
        <v>1117</v>
      </c>
      <c r="E153" s="100"/>
      <c r="F153" s="100"/>
    </row>
    <row r="154" spans="1:6" ht="30" x14ac:dyDescent="0.3">
      <c r="A154" s="16">
        <f t="shared" si="3"/>
        <v>115</v>
      </c>
      <c r="B154" s="50" t="s">
        <v>1456</v>
      </c>
      <c r="C154" s="59" t="s">
        <v>1496</v>
      </c>
      <c r="D154" s="18" t="s">
        <v>1117</v>
      </c>
      <c r="E154" s="100"/>
      <c r="F154" s="100"/>
    </row>
    <row r="155" spans="1:6" ht="30" x14ac:dyDescent="0.3">
      <c r="A155" s="16">
        <f t="shared" si="3"/>
        <v>116</v>
      </c>
      <c r="B155" s="50" t="s">
        <v>1456</v>
      </c>
      <c r="C155" s="59" t="s">
        <v>1497</v>
      </c>
      <c r="D155" s="18" t="s">
        <v>1168</v>
      </c>
      <c r="E155" s="100"/>
      <c r="F155" s="100"/>
    </row>
    <row r="156" spans="1:6" ht="45" x14ac:dyDescent="0.3">
      <c r="A156" s="16">
        <f t="shared" si="3"/>
        <v>117</v>
      </c>
      <c r="B156" s="50" t="s">
        <v>1456</v>
      </c>
      <c r="C156" s="59" t="s">
        <v>1498</v>
      </c>
      <c r="D156" s="18" t="s">
        <v>1168</v>
      </c>
      <c r="E156" s="100"/>
      <c r="F156" s="100"/>
    </row>
    <row r="157" spans="1:6" ht="30" x14ac:dyDescent="0.3">
      <c r="A157" s="16">
        <f t="shared" si="3"/>
        <v>118</v>
      </c>
      <c r="B157" s="50" t="s">
        <v>1456</v>
      </c>
      <c r="C157" s="59" t="s">
        <v>1499</v>
      </c>
      <c r="D157" s="18" t="s">
        <v>1168</v>
      </c>
      <c r="E157" s="100"/>
      <c r="F157" s="100"/>
    </row>
    <row r="158" spans="1:6" ht="45" x14ac:dyDescent="0.3">
      <c r="A158" s="16">
        <f t="shared" si="3"/>
        <v>119</v>
      </c>
      <c r="B158" s="50" t="s">
        <v>1456</v>
      </c>
      <c r="C158" s="59" t="s">
        <v>1500</v>
      </c>
      <c r="D158" s="18" t="s">
        <v>1168</v>
      </c>
      <c r="E158" s="100"/>
      <c r="F158" s="100"/>
    </row>
    <row r="159" spans="1:6" ht="30" x14ac:dyDescent="0.3">
      <c r="A159" s="16">
        <f t="shared" si="3"/>
        <v>120</v>
      </c>
      <c r="B159" s="50" t="s">
        <v>1501</v>
      </c>
      <c r="C159" s="60" t="s">
        <v>1453</v>
      </c>
      <c r="D159" s="18" t="s">
        <v>1116</v>
      </c>
      <c r="E159" s="100"/>
      <c r="F159" s="100"/>
    </row>
    <row r="160" spans="1:6" x14ac:dyDescent="0.3">
      <c r="A160" s="16">
        <f t="shared" si="3"/>
        <v>121</v>
      </c>
      <c r="B160" s="50" t="s">
        <v>1501</v>
      </c>
      <c r="C160" s="60" t="s">
        <v>1502</v>
      </c>
      <c r="D160" s="18" t="s">
        <v>1116</v>
      </c>
      <c r="E160" s="100"/>
      <c r="F160" s="100"/>
    </row>
    <row r="161" spans="1:6" ht="45" x14ac:dyDescent="0.3">
      <c r="A161" s="16">
        <f t="shared" si="3"/>
        <v>122</v>
      </c>
      <c r="B161" s="50" t="s">
        <v>1501</v>
      </c>
      <c r="C161" s="60" t="s">
        <v>830</v>
      </c>
      <c r="D161" s="18" t="s">
        <v>1116</v>
      </c>
      <c r="E161" s="100"/>
      <c r="F161" s="100"/>
    </row>
    <row r="162" spans="1:6" ht="30" x14ac:dyDescent="0.3">
      <c r="A162" s="16">
        <f t="shared" si="3"/>
        <v>123</v>
      </c>
      <c r="B162" s="16" t="s">
        <v>4</v>
      </c>
      <c r="C162" s="52" t="s">
        <v>1454</v>
      </c>
      <c r="D162" s="18" t="s">
        <v>1116</v>
      </c>
      <c r="E162" s="100"/>
      <c r="F162" s="100"/>
    </row>
    <row r="163" spans="1:6" ht="30" x14ac:dyDescent="0.3">
      <c r="A163" s="16">
        <f t="shared" si="3"/>
        <v>124</v>
      </c>
      <c r="B163" s="16" t="s">
        <v>4</v>
      </c>
      <c r="C163" s="52" t="s">
        <v>1503</v>
      </c>
      <c r="D163" s="18" t="s">
        <v>1116</v>
      </c>
      <c r="E163" s="100"/>
      <c r="F163" s="100"/>
    </row>
    <row r="167" spans="1:6" x14ac:dyDescent="0.3">
      <c r="F167" s="24"/>
    </row>
    <row r="168" spans="1:6" x14ac:dyDescent="0.3">
      <c r="E168" s="25" t="s">
        <v>95</v>
      </c>
      <c r="F168" s="24"/>
    </row>
  </sheetData>
  <mergeCells count="17">
    <mergeCell ref="H3:J3"/>
    <mergeCell ref="C4:E4"/>
    <mergeCell ref="C15:E15"/>
    <mergeCell ref="A1:B4"/>
    <mergeCell ref="C1:E1"/>
    <mergeCell ref="C2:E2"/>
    <mergeCell ref="C3:E3"/>
    <mergeCell ref="A6:F6"/>
    <mergeCell ref="C7:E7"/>
    <mergeCell ref="C8:E8"/>
    <mergeCell ref="A13:F13"/>
    <mergeCell ref="B14:D14"/>
    <mergeCell ref="A17:D17"/>
    <mergeCell ref="A18:D18"/>
    <mergeCell ref="B19:C19"/>
    <mergeCell ref="B20:C20"/>
    <mergeCell ref="C21:D21"/>
  </mergeCells>
  <conditionalFormatting sqref="D19:D20">
    <cfRule type="containsText" dxfId="238" priority="237" operator="containsText" text="Atende Parcialmente">
      <formula>NOT(ISERROR(SEARCH("Atende Parcialmente",D19)))</formula>
    </cfRule>
    <cfRule type="containsText" dxfId="237" priority="238" operator="containsText" text="Não Se Aplica">
      <formula>NOT(ISERROR(SEARCH("Não Se Aplica",D19)))</formula>
    </cfRule>
    <cfRule type="containsText" dxfId="236" priority="239" operator="containsText" text="Não Atende">
      <formula>NOT(ISERROR(SEARCH("Não Atende",D19)))</formula>
    </cfRule>
    <cfRule type="containsText" dxfId="235" priority="240" operator="containsText" text="Atende">
      <formula>NOT(ISERROR(SEARCH("Atende",D19)))</formula>
    </cfRule>
  </conditionalFormatting>
  <conditionalFormatting sqref="D22:D163">
    <cfRule type="containsText" dxfId="234" priority="1" operator="containsText" text="Atende Parcialmente">
      <formula>NOT(ISERROR(SEARCH("Atende Parcialmente",D22)))</formula>
    </cfRule>
    <cfRule type="containsText" dxfId="233" priority="2" operator="containsText" text="Não Se Aplica">
      <formula>NOT(ISERROR(SEARCH("Não Se Aplica",D22)))</formula>
    </cfRule>
    <cfRule type="containsText" dxfId="232" priority="3" operator="containsText" text="Não Atende">
      <formula>NOT(ISERROR(SEARCH("Não Atende",D22)))</formula>
    </cfRule>
    <cfRule type="containsText" dxfId="231" priority="4" operator="containsText" text="Atende">
      <formula>NOT(ISERROR(SEARCH("Atende",D22)))</formula>
    </cfRule>
  </conditionalFormatting>
  <dataValidations count="1">
    <dataValidation type="list" allowBlank="1" showInputMessage="1" showErrorMessage="1" sqref="D19:D20 D22:D163" xr:uid="{595E80CA-F6DC-4463-AC28-7E6972BBAC5C}">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99F3B-6901-47B2-9850-28CDD72B715A}">
  <sheetPr codeName="Planilha11"/>
  <dimension ref="A1:L105"/>
  <sheetViews>
    <sheetView showGridLines="0" view="pageBreakPreview" zoomScale="80" zoomScaleNormal="100" zoomScaleSheetLayoutView="80" workbookViewId="0">
      <selection activeCell="H23" sqref="A1:XFD1048576"/>
    </sheetView>
  </sheetViews>
  <sheetFormatPr defaultRowHeight="15" x14ac:dyDescent="0.3"/>
  <cols>
    <col min="1" max="1" width="16.5703125" style="35" customWidth="1"/>
    <col min="2" max="2" width="20.140625" style="35"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927</v>
      </c>
      <c r="D4" s="278"/>
      <c r="E4" s="279"/>
      <c r="F4" s="2"/>
      <c r="G4" s="8"/>
      <c r="I4" s="154"/>
      <c r="J4" s="8"/>
      <c r="K4" s="8"/>
      <c r="L4" s="8"/>
    </row>
    <row r="5" spans="1:12" ht="3.75" customHeight="1" x14ac:dyDescent="0.3">
      <c r="A5" s="33"/>
      <c r="B5" s="34"/>
      <c r="F5" s="11"/>
      <c r="I5" s="153"/>
    </row>
    <row r="6" spans="1:12" ht="15" customHeight="1" x14ac:dyDescent="0.3">
      <c r="A6" s="255" t="s">
        <v>9</v>
      </c>
      <c r="B6" s="255"/>
      <c r="C6" s="255"/>
      <c r="D6" s="255"/>
      <c r="E6" s="255"/>
      <c r="F6" s="255"/>
      <c r="H6" s="155" t="s">
        <v>1118</v>
      </c>
      <c r="I6" s="156">
        <f>COUNTIF(D$1:$D$200,"Atende")</f>
        <v>3</v>
      </c>
      <c r="J6" s="157">
        <f>I6/$I$10</f>
        <v>3.896103896103896E-2</v>
      </c>
    </row>
    <row r="7" spans="1:12" ht="15" customHeight="1" x14ac:dyDescent="0.3">
      <c r="A7" s="36" t="s">
        <v>10</v>
      </c>
      <c r="B7" s="34"/>
      <c r="C7" s="280"/>
      <c r="D7" s="280"/>
      <c r="E7" s="280"/>
      <c r="F7" s="94"/>
      <c r="H7" s="158" t="s">
        <v>1168</v>
      </c>
      <c r="I7" s="156">
        <f>COUNTIF(D$1:$D$200,"Atende Parcialmente")</f>
        <v>69</v>
      </c>
      <c r="J7" s="157">
        <f t="shared" ref="J7:J10" si="0">I7/$I$10</f>
        <v>0.89610389610389607</v>
      </c>
    </row>
    <row r="8" spans="1:12" ht="15" customHeight="1" x14ac:dyDescent="0.3">
      <c r="A8" s="36" t="s">
        <v>11</v>
      </c>
      <c r="B8" s="34"/>
      <c r="C8" s="280"/>
      <c r="D8" s="280"/>
      <c r="E8" s="280"/>
      <c r="F8" s="94"/>
      <c r="H8" s="156" t="s">
        <v>1117</v>
      </c>
      <c r="I8" s="156">
        <f>COUNTIF(D$1:$D$200,"Não Atende")</f>
        <v>3</v>
      </c>
      <c r="J8" s="157">
        <f t="shared" si="0"/>
        <v>3.896103896103896E-2</v>
      </c>
    </row>
    <row r="9" spans="1:12" ht="15" customHeight="1" x14ac:dyDescent="0.3">
      <c r="A9" s="36" t="s">
        <v>12</v>
      </c>
      <c r="B9" s="34"/>
      <c r="C9" s="93"/>
      <c r="D9" s="8" t="s">
        <v>13</v>
      </c>
      <c r="E9" s="93"/>
      <c r="F9" s="94"/>
      <c r="H9" s="156" t="s">
        <v>1116</v>
      </c>
      <c r="I9" s="156">
        <f>COUNTIF(D$1:$D$200,"Não Se Aplica")</f>
        <v>2</v>
      </c>
      <c r="J9" s="157">
        <f t="shared" si="0"/>
        <v>2.5974025974025976E-2</v>
      </c>
    </row>
    <row r="10" spans="1:12" ht="15" customHeight="1" x14ac:dyDescent="0.3">
      <c r="A10" s="36" t="s">
        <v>14</v>
      </c>
      <c r="B10" s="34"/>
      <c r="C10" s="95"/>
      <c r="D10" s="8"/>
      <c r="E10" s="95"/>
      <c r="F10" s="94"/>
      <c r="I10" s="156">
        <f>SUM(I6:I9)</f>
        <v>77</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ht="18.600000000000001" customHeight="1" x14ac:dyDescent="0.3">
      <c r="A21" s="234" t="s">
        <v>1</v>
      </c>
      <c r="B21" s="234" t="s">
        <v>2</v>
      </c>
      <c r="C21" s="268" t="s">
        <v>3</v>
      </c>
      <c r="D21" s="269"/>
      <c r="E21" s="238" t="s">
        <v>16</v>
      </c>
      <c r="F21" s="239" t="s">
        <v>1133</v>
      </c>
    </row>
    <row r="22" spans="1:6" ht="31.5" customHeight="1" x14ac:dyDescent="0.3">
      <c r="A22" s="61"/>
      <c r="B22" s="62" t="s">
        <v>928</v>
      </c>
      <c r="C22" s="308" t="s">
        <v>264</v>
      </c>
      <c r="D22" s="309"/>
      <c r="E22" s="128"/>
      <c r="F22" s="39"/>
    </row>
    <row r="23" spans="1:6" ht="30" x14ac:dyDescent="0.3">
      <c r="A23" s="45">
        <v>3</v>
      </c>
      <c r="B23" s="83" t="s">
        <v>928</v>
      </c>
      <c r="C23" s="59" t="s">
        <v>929</v>
      </c>
      <c r="D23" s="18" t="s">
        <v>1168</v>
      </c>
      <c r="E23" s="69"/>
      <c r="F23" s="39"/>
    </row>
    <row r="24" spans="1:6" x14ac:dyDescent="0.3">
      <c r="A24" s="45">
        <f t="shared" ref="A24:A87" si="1">A23+1</f>
        <v>4</v>
      </c>
      <c r="B24" s="83" t="s">
        <v>928</v>
      </c>
      <c r="C24" s="59" t="s">
        <v>930</v>
      </c>
      <c r="D24" s="18" t="s">
        <v>1168</v>
      </c>
      <c r="E24" s="69"/>
      <c r="F24" s="39"/>
    </row>
    <row r="25" spans="1:6" ht="44.45" customHeight="1" x14ac:dyDescent="0.3">
      <c r="A25" s="45">
        <f t="shared" si="1"/>
        <v>5</v>
      </c>
      <c r="B25" s="83" t="s">
        <v>931</v>
      </c>
      <c r="C25" s="59" t="s">
        <v>932</v>
      </c>
      <c r="D25" s="18" t="s">
        <v>1168</v>
      </c>
      <c r="E25" s="69"/>
      <c r="F25" s="39"/>
    </row>
    <row r="26" spans="1:6" ht="45.75" customHeight="1" x14ac:dyDescent="0.3">
      <c r="A26" s="45">
        <f t="shared" si="1"/>
        <v>6</v>
      </c>
      <c r="B26" s="83" t="s">
        <v>928</v>
      </c>
      <c r="C26" s="84" t="s">
        <v>933</v>
      </c>
      <c r="D26" s="18" t="s">
        <v>1116</v>
      </c>
      <c r="E26" s="69"/>
      <c r="F26" s="39"/>
    </row>
    <row r="27" spans="1:6" ht="45" x14ac:dyDescent="0.3">
      <c r="A27" s="45">
        <f t="shared" si="1"/>
        <v>7</v>
      </c>
      <c r="B27" s="83" t="s">
        <v>934</v>
      </c>
      <c r="C27" s="60" t="s">
        <v>935</v>
      </c>
      <c r="D27" s="18" t="s">
        <v>1116</v>
      </c>
      <c r="E27" s="69"/>
      <c r="F27" s="39"/>
    </row>
    <row r="28" spans="1:6" x14ac:dyDescent="0.3">
      <c r="A28" s="45">
        <f t="shared" si="1"/>
        <v>8</v>
      </c>
      <c r="B28" s="83" t="s">
        <v>934</v>
      </c>
      <c r="C28" s="46" t="s">
        <v>936</v>
      </c>
      <c r="D28" s="18" t="s">
        <v>1168</v>
      </c>
      <c r="E28" s="69"/>
      <c r="F28" s="39"/>
    </row>
    <row r="29" spans="1:6" ht="30" x14ac:dyDescent="0.3">
      <c r="A29" s="45">
        <f t="shared" si="1"/>
        <v>9</v>
      </c>
      <c r="B29" s="83" t="s">
        <v>934</v>
      </c>
      <c r="C29" s="46" t="s">
        <v>937</v>
      </c>
      <c r="D29" s="18" t="s">
        <v>1117</v>
      </c>
      <c r="E29" s="69"/>
      <c r="F29" s="39"/>
    </row>
    <row r="30" spans="1:6" x14ac:dyDescent="0.3">
      <c r="A30" s="45">
        <f t="shared" si="1"/>
        <v>10</v>
      </c>
      <c r="B30" s="83" t="s">
        <v>934</v>
      </c>
      <c r="C30" s="46" t="s">
        <v>938</v>
      </c>
      <c r="D30" s="18" t="s">
        <v>1168</v>
      </c>
      <c r="E30" s="69"/>
      <c r="F30" s="39"/>
    </row>
    <row r="31" spans="1:6" ht="15.75" customHeight="1" x14ac:dyDescent="0.3">
      <c r="A31" s="45">
        <f t="shared" si="1"/>
        <v>11</v>
      </c>
      <c r="B31" s="83" t="s">
        <v>934</v>
      </c>
      <c r="C31" s="46" t="s">
        <v>939</v>
      </c>
      <c r="D31" s="18" t="s">
        <v>1117</v>
      </c>
      <c r="E31" s="69"/>
      <c r="F31" s="39"/>
    </row>
    <row r="32" spans="1:6" ht="30" x14ac:dyDescent="0.3">
      <c r="A32" s="45">
        <f t="shared" si="1"/>
        <v>12</v>
      </c>
      <c r="B32" s="83" t="s">
        <v>934</v>
      </c>
      <c r="C32" s="60" t="s">
        <v>940</v>
      </c>
      <c r="D32" s="18" t="s">
        <v>1117</v>
      </c>
      <c r="E32" s="69"/>
      <c r="F32" s="39"/>
    </row>
    <row r="33" spans="1:7" x14ac:dyDescent="0.3">
      <c r="A33" s="45">
        <f t="shared" si="1"/>
        <v>13</v>
      </c>
      <c r="B33" s="83" t="s">
        <v>934</v>
      </c>
      <c r="C33" s="60" t="s">
        <v>941</v>
      </c>
      <c r="D33" s="18" t="s">
        <v>1168</v>
      </c>
      <c r="E33" s="69"/>
      <c r="F33" s="39"/>
    </row>
    <row r="34" spans="1:7" ht="30" x14ac:dyDescent="0.3">
      <c r="A34" s="45">
        <f t="shared" si="1"/>
        <v>14</v>
      </c>
      <c r="B34" s="83" t="s">
        <v>934</v>
      </c>
      <c r="C34" s="60" t="s">
        <v>942</v>
      </c>
      <c r="D34" s="18" t="s">
        <v>1118</v>
      </c>
      <c r="E34" s="69"/>
      <c r="F34" s="39"/>
    </row>
    <row r="35" spans="1:7" ht="35.25" customHeight="1" x14ac:dyDescent="0.3">
      <c r="A35" s="45">
        <f t="shared" si="1"/>
        <v>15</v>
      </c>
      <c r="B35" s="83" t="s">
        <v>934</v>
      </c>
      <c r="C35" s="60" t="s">
        <v>943</v>
      </c>
      <c r="D35" s="18" t="s">
        <v>1118</v>
      </c>
      <c r="E35" s="69"/>
      <c r="F35" s="39"/>
      <c r="G35" s="58"/>
    </row>
    <row r="36" spans="1:7" ht="30" x14ac:dyDescent="0.3">
      <c r="A36" s="45">
        <f t="shared" si="1"/>
        <v>16</v>
      </c>
      <c r="B36" s="83" t="s">
        <v>934</v>
      </c>
      <c r="C36" s="60" t="s">
        <v>944</v>
      </c>
      <c r="D36" s="18" t="s">
        <v>1118</v>
      </c>
      <c r="E36" s="69"/>
      <c r="F36" s="39"/>
    </row>
    <row r="37" spans="1:7" ht="30" x14ac:dyDescent="0.3">
      <c r="A37" s="45">
        <f t="shared" si="1"/>
        <v>17</v>
      </c>
      <c r="B37" s="83" t="s">
        <v>945</v>
      </c>
      <c r="C37" s="85" t="s">
        <v>1129</v>
      </c>
      <c r="D37" s="18" t="s">
        <v>1168</v>
      </c>
      <c r="E37" s="69"/>
      <c r="F37" s="39"/>
    </row>
    <row r="38" spans="1:7" ht="75.75" customHeight="1" x14ac:dyDescent="0.3">
      <c r="A38" s="45">
        <f t="shared" si="1"/>
        <v>18</v>
      </c>
      <c r="B38" s="83" t="s">
        <v>945</v>
      </c>
      <c r="C38" s="85" t="s">
        <v>946</v>
      </c>
      <c r="D38" s="18" t="s">
        <v>1168</v>
      </c>
      <c r="E38" s="69"/>
      <c r="F38" s="39"/>
    </row>
    <row r="39" spans="1:7" ht="43.5" customHeight="1" x14ac:dyDescent="0.3">
      <c r="A39" s="148"/>
      <c r="B39" s="145" t="s">
        <v>947</v>
      </c>
      <c r="C39" s="287" t="s">
        <v>948</v>
      </c>
      <c r="D39" s="287"/>
      <c r="E39" s="146"/>
      <c r="F39" s="76"/>
    </row>
    <row r="40" spans="1:7" x14ac:dyDescent="0.3">
      <c r="A40" s="45">
        <v>19</v>
      </c>
      <c r="B40" s="83" t="s">
        <v>947</v>
      </c>
      <c r="C40" s="60" t="s">
        <v>949</v>
      </c>
      <c r="D40" s="18" t="s">
        <v>1168</v>
      </c>
      <c r="E40" s="69"/>
      <c r="F40" s="39"/>
    </row>
    <row r="41" spans="1:7" x14ac:dyDescent="0.3">
      <c r="A41" s="45">
        <f t="shared" si="1"/>
        <v>20</v>
      </c>
      <c r="B41" s="83" t="s">
        <v>947</v>
      </c>
      <c r="C41" s="60" t="s">
        <v>950</v>
      </c>
      <c r="D41" s="18" t="s">
        <v>1168</v>
      </c>
      <c r="E41" s="69"/>
      <c r="F41" s="39"/>
    </row>
    <row r="42" spans="1:7" x14ac:dyDescent="0.3">
      <c r="A42" s="45">
        <f t="shared" si="1"/>
        <v>21</v>
      </c>
      <c r="B42" s="83" t="s">
        <v>947</v>
      </c>
      <c r="C42" s="60" t="s">
        <v>951</v>
      </c>
      <c r="D42" s="18" t="s">
        <v>1168</v>
      </c>
      <c r="E42" s="69"/>
      <c r="F42" s="39"/>
    </row>
    <row r="43" spans="1:7" ht="30" x14ac:dyDescent="0.3">
      <c r="A43" s="45">
        <f t="shared" si="1"/>
        <v>22</v>
      </c>
      <c r="B43" s="83" t="s">
        <v>947</v>
      </c>
      <c r="C43" s="60" t="s">
        <v>952</v>
      </c>
      <c r="D43" s="18" t="s">
        <v>1168</v>
      </c>
      <c r="E43" s="69"/>
      <c r="F43" s="39"/>
    </row>
    <row r="44" spans="1:7" ht="30" x14ac:dyDescent="0.3">
      <c r="A44" s="45">
        <f t="shared" si="1"/>
        <v>23</v>
      </c>
      <c r="B44" s="83" t="s">
        <v>947</v>
      </c>
      <c r="C44" s="60" t="s">
        <v>953</v>
      </c>
      <c r="D44" s="18" t="s">
        <v>1168</v>
      </c>
      <c r="E44" s="69"/>
      <c r="F44" s="39"/>
    </row>
    <row r="45" spans="1:7" ht="45" x14ac:dyDescent="0.3">
      <c r="A45" s="45">
        <f t="shared" si="1"/>
        <v>24</v>
      </c>
      <c r="B45" s="83" t="s">
        <v>947</v>
      </c>
      <c r="C45" s="60" t="s">
        <v>954</v>
      </c>
      <c r="D45" s="18" t="s">
        <v>1168</v>
      </c>
      <c r="E45" s="69"/>
      <c r="F45" s="39"/>
    </row>
    <row r="46" spans="1:7" ht="30" x14ac:dyDescent="0.3">
      <c r="A46" s="45">
        <f t="shared" si="1"/>
        <v>25</v>
      </c>
      <c r="B46" s="83" t="s">
        <v>955</v>
      </c>
      <c r="C46" s="60" t="s">
        <v>956</v>
      </c>
      <c r="D46" s="18" t="s">
        <v>1168</v>
      </c>
      <c r="E46" s="69"/>
      <c r="F46" s="39"/>
    </row>
    <row r="47" spans="1:7" ht="30" x14ac:dyDescent="0.3">
      <c r="A47" s="45">
        <f t="shared" si="1"/>
        <v>26</v>
      </c>
      <c r="B47" s="83" t="s">
        <v>955</v>
      </c>
      <c r="C47" s="60" t="s">
        <v>957</v>
      </c>
      <c r="D47" s="18" t="s">
        <v>1168</v>
      </c>
      <c r="E47" s="69"/>
      <c r="F47" s="39"/>
    </row>
    <row r="48" spans="1:7" x14ac:dyDescent="0.3">
      <c r="A48" s="45">
        <f t="shared" si="1"/>
        <v>27</v>
      </c>
      <c r="B48" s="86" t="s">
        <v>21</v>
      </c>
      <c r="C48" s="60" t="s">
        <v>958</v>
      </c>
      <c r="D48" s="18" t="s">
        <v>1168</v>
      </c>
      <c r="E48" s="69"/>
      <c r="F48" s="39"/>
    </row>
    <row r="49" spans="1:6" x14ac:dyDescent="0.3">
      <c r="A49" s="45">
        <f t="shared" si="1"/>
        <v>28</v>
      </c>
      <c r="B49" s="83" t="s">
        <v>959</v>
      </c>
      <c r="C49" s="60" t="s">
        <v>960</v>
      </c>
      <c r="D49" s="18" t="s">
        <v>1168</v>
      </c>
      <c r="E49" s="69"/>
      <c r="F49" s="39"/>
    </row>
    <row r="50" spans="1:6" ht="28.5" customHeight="1" x14ac:dyDescent="0.3">
      <c r="A50" s="148"/>
      <c r="B50" s="145" t="s">
        <v>959</v>
      </c>
      <c r="C50" s="310" t="s">
        <v>961</v>
      </c>
      <c r="D50" s="311"/>
      <c r="E50" s="146"/>
      <c r="F50" s="76"/>
    </row>
    <row r="51" spans="1:6" x14ac:dyDescent="0.3">
      <c r="A51" s="45">
        <v>29</v>
      </c>
      <c r="B51" s="83" t="s">
        <v>959</v>
      </c>
      <c r="C51" s="59" t="s">
        <v>962</v>
      </c>
      <c r="D51" s="18" t="s">
        <v>1168</v>
      </c>
      <c r="E51" s="69"/>
      <c r="F51" s="39"/>
    </row>
    <row r="52" spans="1:6" x14ac:dyDescent="0.3">
      <c r="A52" s="45">
        <f t="shared" si="1"/>
        <v>30</v>
      </c>
      <c r="B52" s="83" t="s">
        <v>959</v>
      </c>
      <c r="C52" s="59" t="s">
        <v>963</v>
      </c>
      <c r="D52" s="18" t="s">
        <v>1168</v>
      </c>
      <c r="E52" s="69"/>
      <c r="F52" s="39"/>
    </row>
    <row r="53" spans="1:6" x14ac:dyDescent="0.3">
      <c r="A53" s="45">
        <f t="shared" si="1"/>
        <v>31</v>
      </c>
      <c r="B53" s="83" t="s">
        <v>959</v>
      </c>
      <c r="C53" s="59" t="s">
        <v>964</v>
      </c>
      <c r="D53" s="18" t="s">
        <v>1168</v>
      </c>
      <c r="E53" s="69"/>
      <c r="F53" s="39"/>
    </row>
    <row r="54" spans="1:6" x14ac:dyDescent="0.3">
      <c r="A54" s="45">
        <f t="shared" si="1"/>
        <v>32</v>
      </c>
      <c r="B54" s="83" t="s">
        <v>959</v>
      </c>
      <c r="C54" s="59" t="s">
        <v>965</v>
      </c>
      <c r="D54" s="18" t="s">
        <v>1168</v>
      </c>
      <c r="E54" s="69"/>
      <c r="F54" s="39"/>
    </row>
    <row r="55" spans="1:6" x14ac:dyDescent="0.3">
      <c r="A55" s="45">
        <f t="shared" si="1"/>
        <v>33</v>
      </c>
      <c r="B55" s="83" t="s">
        <v>959</v>
      </c>
      <c r="C55" s="59" t="s">
        <v>966</v>
      </c>
      <c r="D55" s="18" t="s">
        <v>1168</v>
      </c>
      <c r="E55" s="69"/>
      <c r="F55" s="39"/>
    </row>
    <row r="56" spans="1:6" x14ac:dyDescent="0.3">
      <c r="A56" s="45">
        <f t="shared" si="1"/>
        <v>34</v>
      </c>
      <c r="B56" s="83" t="s">
        <v>959</v>
      </c>
      <c r="C56" s="59" t="s">
        <v>967</v>
      </c>
      <c r="D56" s="18" t="s">
        <v>1168</v>
      </c>
      <c r="E56" s="69"/>
      <c r="F56" s="39"/>
    </row>
    <row r="57" spans="1:6" x14ac:dyDescent="0.3">
      <c r="A57" s="45">
        <f t="shared" si="1"/>
        <v>35</v>
      </c>
      <c r="B57" s="83" t="s">
        <v>959</v>
      </c>
      <c r="C57" s="59" t="s">
        <v>968</v>
      </c>
      <c r="D57" s="18" t="s">
        <v>1168</v>
      </c>
      <c r="E57" s="69"/>
      <c r="F57" s="39"/>
    </row>
    <row r="58" spans="1:6" x14ac:dyDescent="0.3">
      <c r="A58" s="45">
        <f t="shared" si="1"/>
        <v>36</v>
      </c>
      <c r="B58" s="83" t="s">
        <v>959</v>
      </c>
      <c r="C58" s="59" t="s">
        <v>969</v>
      </c>
      <c r="D58" s="18" t="s">
        <v>1168</v>
      </c>
      <c r="E58" s="69"/>
      <c r="F58" s="39"/>
    </row>
    <row r="59" spans="1:6" x14ac:dyDescent="0.3">
      <c r="A59" s="45">
        <f t="shared" si="1"/>
        <v>37</v>
      </c>
      <c r="B59" s="83" t="s">
        <v>959</v>
      </c>
      <c r="C59" s="59" t="s">
        <v>970</v>
      </c>
      <c r="D59" s="18" t="s">
        <v>1168</v>
      </c>
      <c r="E59" s="69"/>
      <c r="F59" s="39"/>
    </row>
    <row r="60" spans="1:6" x14ac:dyDescent="0.3">
      <c r="A60" s="45">
        <f t="shared" si="1"/>
        <v>38</v>
      </c>
      <c r="B60" s="83" t="s">
        <v>959</v>
      </c>
      <c r="C60" s="59" t="s">
        <v>971</v>
      </c>
      <c r="D60" s="18" t="s">
        <v>1168</v>
      </c>
      <c r="E60" s="69"/>
      <c r="F60" s="39"/>
    </row>
    <row r="61" spans="1:6" x14ac:dyDescent="0.3">
      <c r="A61" s="45">
        <f t="shared" si="1"/>
        <v>39</v>
      </c>
      <c r="B61" s="83" t="s">
        <v>959</v>
      </c>
      <c r="C61" s="59" t="s">
        <v>972</v>
      </c>
      <c r="D61" s="18" t="s">
        <v>1168</v>
      </c>
      <c r="E61" s="69"/>
      <c r="F61" s="39"/>
    </row>
    <row r="62" spans="1:6" x14ac:dyDescent="0.3">
      <c r="A62" s="45">
        <f t="shared" si="1"/>
        <v>40</v>
      </c>
      <c r="B62" s="83" t="s">
        <v>959</v>
      </c>
      <c r="C62" s="59" t="s">
        <v>973</v>
      </c>
      <c r="D62" s="18" t="s">
        <v>1168</v>
      </c>
      <c r="E62" s="69"/>
      <c r="F62" s="39"/>
    </row>
    <row r="63" spans="1:6" x14ac:dyDescent="0.3">
      <c r="A63" s="45">
        <f t="shared" si="1"/>
        <v>41</v>
      </c>
      <c r="B63" s="83" t="s">
        <v>959</v>
      </c>
      <c r="C63" s="59" t="s">
        <v>974</v>
      </c>
      <c r="D63" s="18" t="s">
        <v>1168</v>
      </c>
      <c r="E63" s="69"/>
      <c r="F63" s="39"/>
    </row>
    <row r="64" spans="1:6" x14ac:dyDescent="0.3">
      <c r="A64" s="45">
        <f t="shared" si="1"/>
        <v>42</v>
      </c>
      <c r="B64" s="83" t="s">
        <v>959</v>
      </c>
      <c r="C64" s="60" t="s">
        <v>975</v>
      </c>
      <c r="D64" s="18" t="s">
        <v>1168</v>
      </c>
      <c r="E64" s="69"/>
      <c r="F64" s="39"/>
    </row>
    <row r="65" spans="1:6" ht="28.5" customHeight="1" x14ac:dyDescent="0.3">
      <c r="A65" s="148"/>
      <c r="B65" s="145" t="s">
        <v>959</v>
      </c>
      <c r="C65" s="310" t="s">
        <v>976</v>
      </c>
      <c r="D65" s="311"/>
      <c r="E65" s="146"/>
      <c r="F65" s="76"/>
    </row>
    <row r="66" spans="1:6" x14ac:dyDescent="0.3">
      <c r="A66" s="45">
        <v>43</v>
      </c>
      <c r="B66" s="83" t="s">
        <v>959</v>
      </c>
      <c r="C66" s="59" t="s">
        <v>962</v>
      </c>
      <c r="D66" s="18" t="s">
        <v>1168</v>
      </c>
      <c r="E66" s="69"/>
      <c r="F66" s="39"/>
    </row>
    <row r="67" spans="1:6" x14ac:dyDescent="0.3">
      <c r="A67" s="45">
        <f t="shared" si="1"/>
        <v>44</v>
      </c>
      <c r="B67" s="83" t="s">
        <v>959</v>
      </c>
      <c r="C67" s="59" t="s">
        <v>963</v>
      </c>
      <c r="D67" s="18" t="s">
        <v>1168</v>
      </c>
      <c r="E67" s="69"/>
      <c r="F67" s="39"/>
    </row>
    <row r="68" spans="1:6" x14ac:dyDescent="0.3">
      <c r="A68" s="45">
        <f t="shared" si="1"/>
        <v>45</v>
      </c>
      <c r="B68" s="83" t="s">
        <v>959</v>
      </c>
      <c r="C68" s="59" t="s">
        <v>964</v>
      </c>
      <c r="D68" s="18" t="s">
        <v>1168</v>
      </c>
      <c r="E68" s="69"/>
      <c r="F68" s="39"/>
    </row>
    <row r="69" spans="1:6" x14ac:dyDescent="0.3">
      <c r="A69" s="45">
        <f t="shared" si="1"/>
        <v>46</v>
      </c>
      <c r="B69" s="83" t="s">
        <v>959</v>
      </c>
      <c r="C69" s="59" t="s">
        <v>965</v>
      </c>
      <c r="D69" s="18" t="s">
        <v>1168</v>
      </c>
      <c r="E69" s="69"/>
      <c r="F69" s="39"/>
    </row>
    <row r="70" spans="1:6" x14ac:dyDescent="0.3">
      <c r="A70" s="45">
        <f t="shared" si="1"/>
        <v>47</v>
      </c>
      <c r="B70" s="83" t="s">
        <v>959</v>
      </c>
      <c r="C70" s="59" t="s">
        <v>966</v>
      </c>
      <c r="D70" s="18" t="s">
        <v>1168</v>
      </c>
      <c r="E70" s="69"/>
      <c r="F70" s="39"/>
    </row>
    <row r="71" spans="1:6" x14ac:dyDescent="0.3">
      <c r="A71" s="45">
        <f t="shared" si="1"/>
        <v>48</v>
      </c>
      <c r="B71" s="83" t="s">
        <v>959</v>
      </c>
      <c r="C71" s="59" t="s">
        <v>967</v>
      </c>
      <c r="D71" s="18" t="s">
        <v>1168</v>
      </c>
      <c r="E71" s="69"/>
      <c r="F71" s="39"/>
    </row>
    <row r="72" spans="1:6" x14ac:dyDescent="0.3">
      <c r="A72" s="45">
        <f t="shared" si="1"/>
        <v>49</v>
      </c>
      <c r="B72" s="83" t="s">
        <v>959</v>
      </c>
      <c r="C72" s="59" t="s">
        <v>968</v>
      </c>
      <c r="D72" s="18" t="s">
        <v>1168</v>
      </c>
      <c r="E72" s="69"/>
      <c r="F72" s="39"/>
    </row>
    <row r="73" spans="1:6" x14ac:dyDescent="0.3">
      <c r="A73" s="45">
        <f t="shared" si="1"/>
        <v>50</v>
      </c>
      <c r="B73" s="83" t="s">
        <v>959</v>
      </c>
      <c r="C73" s="59" t="s">
        <v>969</v>
      </c>
      <c r="D73" s="18" t="s">
        <v>1168</v>
      </c>
      <c r="E73" s="69"/>
      <c r="F73" s="39"/>
    </row>
    <row r="74" spans="1:6" x14ac:dyDescent="0.3">
      <c r="A74" s="45">
        <f t="shared" si="1"/>
        <v>51</v>
      </c>
      <c r="B74" s="83" t="s">
        <v>959</v>
      </c>
      <c r="C74" s="59" t="s">
        <v>970</v>
      </c>
      <c r="D74" s="18" t="s">
        <v>1168</v>
      </c>
      <c r="E74" s="69"/>
      <c r="F74" s="39"/>
    </row>
    <row r="75" spans="1:6" x14ac:dyDescent="0.3">
      <c r="A75" s="45">
        <f t="shared" si="1"/>
        <v>52</v>
      </c>
      <c r="B75" s="83" t="s">
        <v>959</v>
      </c>
      <c r="C75" s="59" t="s">
        <v>971</v>
      </c>
      <c r="D75" s="18" t="s">
        <v>1168</v>
      </c>
      <c r="E75" s="69"/>
      <c r="F75" s="39"/>
    </row>
    <row r="76" spans="1:6" x14ac:dyDescent="0.3">
      <c r="A76" s="45">
        <f t="shared" si="1"/>
        <v>53</v>
      </c>
      <c r="B76" s="83" t="s">
        <v>959</v>
      </c>
      <c r="C76" s="59" t="s">
        <v>972</v>
      </c>
      <c r="D76" s="18" t="s">
        <v>1168</v>
      </c>
      <c r="E76" s="69"/>
      <c r="F76" s="39"/>
    </row>
    <row r="77" spans="1:6" x14ac:dyDescent="0.3">
      <c r="A77" s="45">
        <f t="shared" si="1"/>
        <v>54</v>
      </c>
      <c r="B77" s="83" t="s">
        <v>959</v>
      </c>
      <c r="C77" s="59" t="s">
        <v>973</v>
      </c>
      <c r="D77" s="18" t="s">
        <v>1168</v>
      </c>
      <c r="E77" s="69"/>
      <c r="F77" s="39"/>
    </row>
    <row r="78" spans="1:6" x14ac:dyDescent="0.3">
      <c r="A78" s="45">
        <f t="shared" si="1"/>
        <v>55</v>
      </c>
      <c r="B78" s="83" t="s">
        <v>959</v>
      </c>
      <c r="C78" s="59" t="s">
        <v>974</v>
      </c>
      <c r="D78" s="18" t="s">
        <v>1168</v>
      </c>
      <c r="E78" s="69"/>
      <c r="F78" s="39"/>
    </row>
    <row r="79" spans="1:6" ht="48.75" customHeight="1" x14ac:dyDescent="0.3">
      <c r="A79" s="45">
        <f t="shared" si="1"/>
        <v>56</v>
      </c>
      <c r="B79" s="83" t="s">
        <v>4</v>
      </c>
      <c r="C79" s="60" t="s">
        <v>977</v>
      </c>
      <c r="D79" s="18" t="s">
        <v>1168</v>
      </c>
      <c r="E79" s="69"/>
      <c r="F79" s="39"/>
    </row>
    <row r="80" spans="1:6" ht="30" x14ac:dyDescent="0.3">
      <c r="A80" s="45">
        <f t="shared" si="1"/>
        <v>57</v>
      </c>
      <c r="B80" s="83" t="s">
        <v>4</v>
      </c>
      <c r="C80" s="60" t="s">
        <v>978</v>
      </c>
      <c r="D80" s="18" t="s">
        <v>1168</v>
      </c>
      <c r="E80" s="69"/>
      <c r="F80" s="39"/>
    </row>
    <row r="81" spans="1:6" x14ac:dyDescent="0.3">
      <c r="A81" s="45">
        <f t="shared" si="1"/>
        <v>58</v>
      </c>
      <c r="B81" s="83" t="s">
        <v>4</v>
      </c>
      <c r="C81" s="60" t="s">
        <v>979</v>
      </c>
      <c r="D81" s="18" t="s">
        <v>1168</v>
      </c>
      <c r="E81" s="69"/>
      <c r="F81" s="39"/>
    </row>
    <row r="82" spans="1:6" ht="30" x14ac:dyDescent="0.3">
      <c r="A82" s="45">
        <f t="shared" si="1"/>
        <v>59</v>
      </c>
      <c r="B82" s="83" t="s">
        <v>4</v>
      </c>
      <c r="C82" s="60" t="s">
        <v>980</v>
      </c>
      <c r="D82" s="18" t="s">
        <v>1168</v>
      </c>
      <c r="E82" s="69"/>
      <c r="F82" s="39"/>
    </row>
    <row r="83" spans="1:6" ht="30" x14ac:dyDescent="0.3">
      <c r="A83" s="45">
        <f t="shared" si="1"/>
        <v>60</v>
      </c>
      <c r="B83" s="83" t="s">
        <v>4</v>
      </c>
      <c r="C83" s="60" t="s">
        <v>981</v>
      </c>
      <c r="D83" s="18" t="s">
        <v>1168</v>
      </c>
      <c r="E83" s="69"/>
      <c r="F83" s="39"/>
    </row>
    <row r="84" spans="1:6" ht="30" x14ac:dyDescent="0.3">
      <c r="A84" s="45">
        <f t="shared" si="1"/>
        <v>61</v>
      </c>
      <c r="B84" s="83" t="s">
        <v>4</v>
      </c>
      <c r="C84" s="87" t="s">
        <v>982</v>
      </c>
      <c r="D84" s="18" t="s">
        <v>1168</v>
      </c>
      <c r="E84" s="69"/>
      <c r="F84" s="39"/>
    </row>
    <row r="85" spans="1:6" ht="30" x14ac:dyDescent="0.3">
      <c r="A85" s="45">
        <f t="shared" si="1"/>
        <v>62</v>
      </c>
      <c r="B85" s="83" t="s">
        <v>4</v>
      </c>
      <c r="C85" s="87" t="s">
        <v>983</v>
      </c>
      <c r="D85" s="18" t="s">
        <v>1168</v>
      </c>
      <c r="E85" s="69"/>
      <c r="F85" s="39"/>
    </row>
    <row r="86" spans="1:6" ht="30" x14ac:dyDescent="0.3">
      <c r="A86" s="45">
        <f t="shared" si="1"/>
        <v>63</v>
      </c>
      <c r="B86" s="83" t="s">
        <v>4</v>
      </c>
      <c r="C86" s="87" t="s">
        <v>984</v>
      </c>
      <c r="D86" s="18" t="s">
        <v>1168</v>
      </c>
      <c r="E86" s="69"/>
      <c r="F86" s="39"/>
    </row>
    <row r="87" spans="1:6" ht="45" x14ac:dyDescent="0.3">
      <c r="A87" s="45">
        <f t="shared" si="1"/>
        <v>64</v>
      </c>
      <c r="B87" s="83" t="s">
        <v>4</v>
      </c>
      <c r="C87" s="87" t="s">
        <v>985</v>
      </c>
      <c r="D87" s="18" t="s">
        <v>1168</v>
      </c>
      <c r="E87" s="69"/>
      <c r="F87" s="39"/>
    </row>
    <row r="88" spans="1:6" ht="30" x14ac:dyDescent="0.3">
      <c r="A88" s="45">
        <f t="shared" ref="A88:A101" si="2">A87+1</f>
        <v>65</v>
      </c>
      <c r="B88" s="83" t="s">
        <v>4</v>
      </c>
      <c r="C88" s="87" t="s">
        <v>986</v>
      </c>
      <c r="D88" s="18" t="s">
        <v>1168</v>
      </c>
      <c r="E88" s="69"/>
      <c r="F88" s="39"/>
    </row>
    <row r="89" spans="1:6" ht="30" x14ac:dyDescent="0.3">
      <c r="A89" s="45">
        <f t="shared" si="2"/>
        <v>66</v>
      </c>
      <c r="B89" s="83" t="s">
        <v>987</v>
      </c>
      <c r="C89" s="60" t="s">
        <v>988</v>
      </c>
      <c r="D89" s="18" t="s">
        <v>1168</v>
      </c>
      <c r="E89" s="69"/>
      <c r="F89" s="39"/>
    </row>
    <row r="90" spans="1:6" x14ac:dyDescent="0.3">
      <c r="A90" s="45">
        <f t="shared" si="2"/>
        <v>67</v>
      </c>
      <c r="B90" s="83" t="s">
        <v>987</v>
      </c>
      <c r="C90" s="52" t="s">
        <v>825</v>
      </c>
      <c r="D90" s="18" t="s">
        <v>1168</v>
      </c>
      <c r="E90" s="69"/>
      <c r="F90" s="39"/>
    </row>
    <row r="91" spans="1:6" ht="28.5" customHeight="1" x14ac:dyDescent="0.3">
      <c r="A91" s="148"/>
      <c r="B91" s="145" t="s">
        <v>987</v>
      </c>
      <c r="C91" s="301" t="s">
        <v>826</v>
      </c>
      <c r="D91" s="307"/>
      <c r="E91" s="146"/>
      <c r="F91" s="76"/>
    </row>
    <row r="92" spans="1:6" x14ac:dyDescent="0.3">
      <c r="A92" s="45">
        <v>68</v>
      </c>
      <c r="B92" s="83" t="s">
        <v>987</v>
      </c>
      <c r="C92" s="49" t="s">
        <v>827</v>
      </c>
      <c r="D92" s="18" t="s">
        <v>1168</v>
      </c>
      <c r="E92" s="69"/>
      <c r="F92" s="39"/>
    </row>
    <row r="93" spans="1:6" x14ac:dyDescent="0.3">
      <c r="A93" s="45">
        <f t="shared" si="2"/>
        <v>69</v>
      </c>
      <c r="B93" s="83" t="s">
        <v>987</v>
      </c>
      <c r="C93" s="49" t="s">
        <v>828</v>
      </c>
      <c r="D93" s="18" t="s">
        <v>1168</v>
      </c>
      <c r="E93" s="69"/>
      <c r="F93" s="39"/>
    </row>
    <row r="94" spans="1:6" x14ac:dyDescent="0.3">
      <c r="A94" s="45">
        <f t="shared" si="2"/>
        <v>70</v>
      </c>
      <c r="B94" s="83" t="s">
        <v>987</v>
      </c>
      <c r="C94" s="49" t="s">
        <v>829</v>
      </c>
      <c r="D94" s="18" t="s">
        <v>1168</v>
      </c>
      <c r="E94" s="69"/>
      <c r="F94" s="39"/>
    </row>
    <row r="95" spans="1:6" ht="15" customHeight="1" x14ac:dyDescent="0.3">
      <c r="A95" s="45">
        <f t="shared" si="2"/>
        <v>71</v>
      </c>
      <c r="B95" s="83" t="s">
        <v>987</v>
      </c>
      <c r="C95" s="49" t="s">
        <v>989</v>
      </c>
      <c r="D95" s="18" t="s">
        <v>1168</v>
      </c>
      <c r="E95" s="69"/>
      <c r="F95" s="39"/>
    </row>
    <row r="96" spans="1:6" x14ac:dyDescent="0.3">
      <c r="A96" s="45">
        <f t="shared" si="2"/>
        <v>72</v>
      </c>
      <c r="B96" s="83" t="s">
        <v>934</v>
      </c>
      <c r="C96" s="60" t="s">
        <v>990</v>
      </c>
      <c r="D96" s="18" t="s">
        <v>1168</v>
      </c>
      <c r="E96" s="69"/>
      <c r="F96" s="39"/>
    </row>
    <row r="97" spans="1:6" ht="30" x14ac:dyDescent="0.3">
      <c r="A97" s="45">
        <f t="shared" si="2"/>
        <v>73</v>
      </c>
      <c r="B97" s="83" t="s">
        <v>934</v>
      </c>
      <c r="C97" s="60" t="s">
        <v>991</v>
      </c>
      <c r="D97" s="18" t="s">
        <v>1168</v>
      </c>
      <c r="E97" s="69"/>
      <c r="F97" s="39"/>
    </row>
    <row r="98" spans="1:6" x14ac:dyDescent="0.3">
      <c r="A98" s="45">
        <f t="shared" si="2"/>
        <v>74</v>
      </c>
      <c r="B98" s="83" t="s">
        <v>934</v>
      </c>
      <c r="C98" s="60" t="s">
        <v>64</v>
      </c>
      <c r="D98" s="18" t="s">
        <v>1168</v>
      </c>
      <c r="E98" s="69"/>
      <c r="F98" s="39"/>
    </row>
    <row r="99" spans="1:6" ht="30" x14ac:dyDescent="0.3">
      <c r="A99" s="45">
        <f t="shared" si="2"/>
        <v>75</v>
      </c>
      <c r="B99" s="83" t="s">
        <v>934</v>
      </c>
      <c r="C99" s="60" t="s">
        <v>992</v>
      </c>
      <c r="D99" s="18" t="s">
        <v>1168</v>
      </c>
      <c r="E99" s="69"/>
      <c r="F99" s="39"/>
    </row>
    <row r="100" spans="1:6" ht="30" x14ac:dyDescent="0.3">
      <c r="A100" s="45">
        <f t="shared" si="2"/>
        <v>76</v>
      </c>
      <c r="B100" s="16" t="s">
        <v>4</v>
      </c>
      <c r="C100" s="52" t="s">
        <v>224</v>
      </c>
      <c r="D100" s="18" t="s">
        <v>1168</v>
      </c>
      <c r="E100" s="69"/>
      <c r="F100" s="39"/>
    </row>
    <row r="101" spans="1:6" ht="30" x14ac:dyDescent="0.3">
      <c r="A101" s="45">
        <f t="shared" si="2"/>
        <v>77</v>
      </c>
      <c r="B101" s="16" t="s">
        <v>4</v>
      </c>
      <c r="C101" s="52" t="s">
        <v>993</v>
      </c>
      <c r="D101" s="18" t="s">
        <v>1168</v>
      </c>
      <c r="E101" s="69"/>
      <c r="F101" s="39"/>
    </row>
    <row r="102" spans="1:6" x14ac:dyDescent="0.3">
      <c r="A102" s="21"/>
      <c r="B102" s="22"/>
      <c r="C102" s="22"/>
      <c r="D102" s="22"/>
      <c r="E102" s="22"/>
      <c r="F102" s="23"/>
    </row>
    <row r="103" spans="1:6" x14ac:dyDescent="0.3">
      <c r="A103" s="9"/>
      <c r="B103" s="4"/>
      <c r="F103" s="24"/>
    </row>
    <row r="104" spans="1:6" x14ac:dyDescent="0.3">
      <c r="A104" s="9"/>
      <c r="B104" s="4"/>
      <c r="E104" s="25" t="s">
        <v>95</v>
      </c>
      <c r="F104" s="24"/>
    </row>
    <row r="105" spans="1:6" x14ac:dyDescent="0.3">
      <c r="A105" s="26"/>
      <c r="B105" s="27"/>
      <c r="C105" s="27"/>
      <c r="D105" s="13"/>
      <c r="E105" s="13"/>
      <c r="F105" s="28"/>
    </row>
  </sheetData>
  <mergeCells count="22">
    <mergeCell ref="A18:D18"/>
    <mergeCell ref="A6:F6"/>
    <mergeCell ref="C7:E7"/>
    <mergeCell ref="C8:E8"/>
    <mergeCell ref="B14:D14"/>
    <mergeCell ref="C15:E15"/>
    <mergeCell ref="H3:J3"/>
    <mergeCell ref="C21:D21"/>
    <mergeCell ref="C91:D91"/>
    <mergeCell ref="C22:D22"/>
    <mergeCell ref="C39:D39"/>
    <mergeCell ref="C50:D50"/>
    <mergeCell ref="C65:D65"/>
    <mergeCell ref="B19:C19"/>
    <mergeCell ref="B20:C20"/>
    <mergeCell ref="A13:F13"/>
    <mergeCell ref="A17:D17"/>
    <mergeCell ref="A1:B4"/>
    <mergeCell ref="C1:E1"/>
    <mergeCell ref="C2:E2"/>
    <mergeCell ref="C3:E3"/>
    <mergeCell ref="C4:E4"/>
  </mergeCells>
  <conditionalFormatting sqref="D19:D20">
    <cfRule type="containsText" dxfId="230" priority="21" operator="containsText" text="Atende Parcialmente">
      <formula>NOT(ISERROR(SEARCH("Atende Parcialmente",D19)))</formula>
    </cfRule>
    <cfRule type="containsText" dxfId="229" priority="22" operator="containsText" text="Não Se Aplica">
      <formula>NOT(ISERROR(SEARCH("Não Se Aplica",D19)))</formula>
    </cfRule>
    <cfRule type="containsText" dxfId="228" priority="23" operator="containsText" text="Não Atende">
      <formula>NOT(ISERROR(SEARCH("Não Atende",D19)))</formula>
    </cfRule>
    <cfRule type="containsText" dxfId="227" priority="24" operator="containsText" text="Atende">
      <formula>NOT(ISERROR(SEARCH("Atende",D19)))</formula>
    </cfRule>
  </conditionalFormatting>
  <conditionalFormatting sqref="D23:D38">
    <cfRule type="containsText" dxfId="226" priority="17" operator="containsText" text="Atende Parcialmente">
      <formula>NOT(ISERROR(SEARCH("Atende Parcialmente",D23)))</formula>
    </cfRule>
    <cfRule type="containsText" dxfId="225" priority="18" operator="containsText" text="Não Se Aplica">
      <formula>NOT(ISERROR(SEARCH("Não Se Aplica",D23)))</formula>
    </cfRule>
    <cfRule type="containsText" dxfId="224" priority="19" operator="containsText" text="Não Atende">
      <formula>NOT(ISERROR(SEARCH("Não Atende",D23)))</formula>
    </cfRule>
    <cfRule type="containsText" dxfId="223" priority="20" operator="containsText" text="Atende">
      <formula>NOT(ISERROR(SEARCH("Atende",D23)))</formula>
    </cfRule>
  </conditionalFormatting>
  <conditionalFormatting sqref="D40:D49">
    <cfRule type="containsText" dxfId="222" priority="13" operator="containsText" text="Atende Parcialmente">
      <formula>NOT(ISERROR(SEARCH("Atende Parcialmente",D40)))</formula>
    </cfRule>
    <cfRule type="containsText" dxfId="221" priority="14" operator="containsText" text="Não Se Aplica">
      <formula>NOT(ISERROR(SEARCH("Não Se Aplica",D40)))</formula>
    </cfRule>
    <cfRule type="containsText" dxfId="220" priority="15" operator="containsText" text="Não Atende">
      <formula>NOT(ISERROR(SEARCH("Não Atende",D40)))</formula>
    </cfRule>
    <cfRule type="containsText" dxfId="219" priority="16" operator="containsText" text="Atende">
      <formula>NOT(ISERROR(SEARCH("Atende",D40)))</formula>
    </cfRule>
  </conditionalFormatting>
  <conditionalFormatting sqref="D51:D64">
    <cfRule type="containsText" dxfId="218" priority="9" operator="containsText" text="Atende Parcialmente">
      <formula>NOT(ISERROR(SEARCH("Atende Parcialmente",D51)))</formula>
    </cfRule>
    <cfRule type="containsText" dxfId="217" priority="10" operator="containsText" text="Não Se Aplica">
      <formula>NOT(ISERROR(SEARCH("Não Se Aplica",D51)))</formula>
    </cfRule>
    <cfRule type="containsText" dxfId="216" priority="11" operator="containsText" text="Não Atende">
      <formula>NOT(ISERROR(SEARCH("Não Atende",D51)))</formula>
    </cfRule>
    <cfRule type="containsText" dxfId="215" priority="12" operator="containsText" text="Atende">
      <formula>NOT(ISERROR(SEARCH("Atende",D51)))</formula>
    </cfRule>
  </conditionalFormatting>
  <conditionalFormatting sqref="D66:D90">
    <cfRule type="containsText" dxfId="214" priority="5" operator="containsText" text="Atende Parcialmente">
      <formula>NOT(ISERROR(SEARCH("Atende Parcialmente",D66)))</formula>
    </cfRule>
    <cfRule type="containsText" dxfId="213" priority="6" operator="containsText" text="Não Se Aplica">
      <formula>NOT(ISERROR(SEARCH("Não Se Aplica",D66)))</formula>
    </cfRule>
    <cfRule type="containsText" dxfId="212" priority="7" operator="containsText" text="Não Atende">
      <formula>NOT(ISERROR(SEARCH("Não Atende",D66)))</formula>
    </cfRule>
    <cfRule type="containsText" dxfId="211" priority="8" operator="containsText" text="Atende">
      <formula>NOT(ISERROR(SEARCH("Atende",D66)))</formula>
    </cfRule>
  </conditionalFormatting>
  <conditionalFormatting sqref="D92:D101">
    <cfRule type="containsText" dxfId="210" priority="1" operator="containsText" text="Atende Parcialmente">
      <formula>NOT(ISERROR(SEARCH("Atende Parcialmente",D92)))</formula>
    </cfRule>
    <cfRule type="containsText" dxfId="209" priority="2" operator="containsText" text="Não Se Aplica">
      <formula>NOT(ISERROR(SEARCH("Não Se Aplica",D92)))</formula>
    </cfRule>
    <cfRule type="containsText" dxfId="208" priority="3" operator="containsText" text="Não Atende">
      <formula>NOT(ISERROR(SEARCH("Não Atende",D92)))</formula>
    </cfRule>
    <cfRule type="containsText" dxfId="207" priority="4" operator="containsText" text="Atende">
      <formula>NOT(ISERROR(SEARCH("Atende",D92)))</formula>
    </cfRule>
  </conditionalFormatting>
  <dataValidations count="1">
    <dataValidation type="list" allowBlank="1" showInputMessage="1" showErrorMessage="1" sqref="D19:D20 D23:D38 D40:D49 D51:D64 D66:D90 D92:D101" xr:uid="{DE741E10-1486-4B55-B945-15A6861F5B71}">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Planilha12"/>
  <dimension ref="A1:M83"/>
  <sheetViews>
    <sheetView showGridLines="0" view="pageBreakPreview" zoomScale="80" zoomScaleNormal="100" zoomScaleSheetLayoutView="80" workbookViewId="0">
      <selection activeCell="I21" sqref="A1:XFD104857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65</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COUNTIF(D$1:$D$200,"Atende")</f>
        <v>2</v>
      </c>
      <c r="J6" s="157">
        <f>I6/$I$10</f>
        <v>3.3333333333333333E-2</v>
      </c>
    </row>
    <row r="7" spans="1:13" ht="15" customHeight="1" x14ac:dyDescent="0.3">
      <c r="A7" s="36" t="s">
        <v>10</v>
      </c>
      <c r="B7" s="34"/>
      <c r="C7" s="280"/>
      <c r="D7" s="280"/>
      <c r="E7" s="280"/>
      <c r="F7" s="94"/>
      <c r="H7" s="158" t="s">
        <v>1168</v>
      </c>
      <c r="I7" s="156">
        <f>COUNTIF(D$1:$D$200,"Atende Parcialmente")</f>
        <v>53</v>
      </c>
      <c r="J7" s="157">
        <f t="shared" ref="J7:J10" si="0">I7/$I$10</f>
        <v>0.8833333333333333</v>
      </c>
    </row>
    <row r="8" spans="1:13" ht="15" customHeight="1" x14ac:dyDescent="0.3">
      <c r="A8" s="36" t="s">
        <v>11</v>
      </c>
      <c r="B8" s="34"/>
      <c r="C8" s="280"/>
      <c r="D8" s="280"/>
      <c r="E8" s="280"/>
      <c r="F8" s="94"/>
      <c r="H8" s="156" t="s">
        <v>1117</v>
      </c>
      <c r="I8" s="156">
        <f>COUNTIF(D$1:$D$200,"Não Atende")</f>
        <v>3</v>
      </c>
      <c r="J8" s="157">
        <f t="shared" si="0"/>
        <v>0.05</v>
      </c>
    </row>
    <row r="9" spans="1:13" ht="15" customHeight="1" x14ac:dyDescent="0.3">
      <c r="A9" s="36" t="s">
        <v>12</v>
      </c>
      <c r="B9" s="34"/>
      <c r="C9" s="93"/>
      <c r="D9" s="8" t="s">
        <v>13</v>
      </c>
      <c r="E9" s="93"/>
      <c r="F9" s="94"/>
      <c r="H9" s="156" t="s">
        <v>1116</v>
      </c>
      <c r="I9" s="156">
        <f>COUNTIF(D$1:$D$200,"Não Se Aplica")</f>
        <v>2</v>
      </c>
      <c r="J9" s="157">
        <f t="shared" si="0"/>
        <v>3.3333333333333333E-2</v>
      </c>
    </row>
    <row r="10" spans="1:13" ht="15" customHeight="1" x14ac:dyDescent="0.3">
      <c r="A10" s="36" t="s">
        <v>14</v>
      </c>
      <c r="B10" s="34"/>
      <c r="C10" s="95"/>
      <c r="D10" s="8"/>
      <c r="E10" s="95"/>
      <c r="F10" s="94"/>
      <c r="I10" s="156">
        <f>SUM(I6:I9)</f>
        <v>60</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row>
    <row r="22" spans="1:6" ht="45" x14ac:dyDescent="0.3">
      <c r="A22" s="16">
        <v>3</v>
      </c>
      <c r="B22" s="16" t="s">
        <v>75</v>
      </c>
      <c r="C22" s="66" t="s">
        <v>128</v>
      </c>
      <c r="D22" s="18" t="s">
        <v>1117</v>
      </c>
      <c r="E22" s="19"/>
      <c r="F22" s="39"/>
    </row>
    <row r="23" spans="1:6" x14ac:dyDescent="0.3">
      <c r="A23" s="16">
        <f>A22+1</f>
        <v>4</v>
      </c>
      <c r="B23" s="16" t="s">
        <v>66</v>
      </c>
      <c r="C23" s="67" t="s">
        <v>41</v>
      </c>
      <c r="D23" s="18" t="s">
        <v>1117</v>
      </c>
      <c r="E23" s="19"/>
      <c r="F23" s="39"/>
    </row>
    <row r="24" spans="1:6" x14ac:dyDescent="0.3">
      <c r="A24" s="16">
        <f t="shared" ref="A24:A79" si="1">A23+1</f>
        <v>5</v>
      </c>
      <c r="B24" s="16" t="s">
        <v>66</v>
      </c>
      <c r="C24" s="68" t="s">
        <v>23</v>
      </c>
      <c r="D24" s="18" t="s">
        <v>1117</v>
      </c>
      <c r="E24" s="69"/>
      <c r="F24" s="39"/>
    </row>
    <row r="25" spans="1:6" x14ac:dyDescent="0.3">
      <c r="A25" s="16">
        <f t="shared" si="1"/>
        <v>6</v>
      </c>
      <c r="B25" s="16" t="s">
        <v>66</v>
      </c>
      <c r="C25" s="67" t="s">
        <v>43</v>
      </c>
      <c r="D25" s="18" t="s">
        <v>1168</v>
      </c>
      <c r="E25" s="69"/>
      <c r="F25" s="39"/>
    </row>
    <row r="26" spans="1:6" x14ac:dyDescent="0.3">
      <c r="A26" s="16">
        <f t="shared" si="1"/>
        <v>7</v>
      </c>
      <c r="B26" s="20" t="s">
        <v>66</v>
      </c>
      <c r="C26" s="67" t="s">
        <v>67</v>
      </c>
      <c r="D26" s="18" t="s">
        <v>1168</v>
      </c>
      <c r="E26" s="69"/>
      <c r="F26" s="39"/>
    </row>
    <row r="27" spans="1:6" ht="30" x14ac:dyDescent="0.3">
      <c r="A27" s="16">
        <f t="shared" si="1"/>
        <v>8</v>
      </c>
      <c r="B27" s="16" t="s">
        <v>66</v>
      </c>
      <c r="C27" s="70" t="s">
        <v>121</v>
      </c>
      <c r="D27" s="18" t="s">
        <v>1168</v>
      </c>
      <c r="E27" s="69"/>
      <c r="F27" s="39"/>
    </row>
    <row r="28" spans="1:6" x14ac:dyDescent="0.3">
      <c r="A28" s="16">
        <f t="shared" si="1"/>
        <v>9</v>
      </c>
      <c r="B28" s="16" t="s">
        <v>66</v>
      </c>
      <c r="C28" s="70" t="s">
        <v>68</v>
      </c>
      <c r="D28" s="18" t="s">
        <v>1168</v>
      </c>
      <c r="E28" s="69"/>
      <c r="F28" s="39"/>
    </row>
    <row r="29" spans="1:6" x14ac:dyDescent="0.3">
      <c r="A29" s="16">
        <f t="shared" si="1"/>
        <v>10</v>
      </c>
      <c r="B29" s="16" t="s">
        <v>66</v>
      </c>
      <c r="C29" s="70" t="s">
        <v>69</v>
      </c>
      <c r="D29" s="18" t="s">
        <v>1118</v>
      </c>
      <c r="E29" s="69"/>
      <c r="F29" s="39"/>
    </row>
    <row r="30" spans="1:6" x14ac:dyDescent="0.3">
      <c r="A30" s="16">
        <f t="shared" si="1"/>
        <v>11</v>
      </c>
      <c r="B30" s="16" t="s">
        <v>66</v>
      </c>
      <c r="C30" s="70" t="s">
        <v>70</v>
      </c>
      <c r="D30" s="18" t="s">
        <v>1168</v>
      </c>
      <c r="E30" s="69"/>
      <c r="F30" s="39"/>
    </row>
    <row r="31" spans="1:6" x14ac:dyDescent="0.3">
      <c r="A31" s="16">
        <f t="shared" si="1"/>
        <v>12</v>
      </c>
      <c r="B31" s="20" t="s">
        <v>66</v>
      </c>
      <c r="C31" s="67" t="s">
        <v>115</v>
      </c>
      <c r="D31" s="18" t="s">
        <v>1168</v>
      </c>
      <c r="E31" s="69"/>
      <c r="F31" s="39"/>
    </row>
    <row r="32" spans="1:6" x14ac:dyDescent="0.3">
      <c r="A32" s="16">
        <f t="shared" si="1"/>
        <v>13</v>
      </c>
      <c r="B32" s="16" t="s">
        <v>77</v>
      </c>
      <c r="C32" s="70" t="s">
        <v>122</v>
      </c>
      <c r="D32" s="18" t="s">
        <v>1118</v>
      </c>
      <c r="E32" s="69"/>
      <c r="F32" s="39"/>
    </row>
    <row r="33" spans="1:11" x14ac:dyDescent="0.3">
      <c r="A33" s="16">
        <f t="shared" si="1"/>
        <v>14</v>
      </c>
      <c r="B33" s="16" t="s">
        <v>77</v>
      </c>
      <c r="C33" s="70" t="s">
        <v>116</v>
      </c>
      <c r="D33" s="18" t="s">
        <v>1168</v>
      </c>
      <c r="E33" s="69"/>
      <c r="F33" s="39"/>
    </row>
    <row r="34" spans="1:11" x14ac:dyDescent="0.3">
      <c r="A34" s="16">
        <f t="shared" si="1"/>
        <v>15</v>
      </c>
      <c r="B34" s="16" t="s">
        <v>77</v>
      </c>
      <c r="C34" s="70" t="s">
        <v>117</v>
      </c>
      <c r="D34" s="18" t="s">
        <v>1168</v>
      </c>
      <c r="E34" s="69"/>
      <c r="F34" s="39"/>
    </row>
    <row r="35" spans="1:11" x14ac:dyDescent="0.3">
      <c r="A35" s="16">
        <f t="shared" si="1"/>
        <v>16</v>
      </c>
      <c r="B35" s="16" t="s">
        <v>77</v>
      </c>
      <c r="C35" s="70" t="s">
        <v>118</v>
      </c>
      <c r="D35" s="18" t="s">
        <v>1168</v>
      </c>
      <c r="E35" s="69"/>
      <c r="F35" s="39"/>
    </row>
    <row r="36" spans="1:11" x14ac:dyDescent="0.3">
      <c r="A36" s="16">
        <f t="shared" si="1"/>
        <v>17</v>
      </c>
      <c r="B36" s="16" t="s">
        <v>77</v>
      </c>
      <c r="C36" s="70" t="s">
        <v>119</v>
      </c>
      <c r="D36" s="18" t="s">
        <v>1116</v>
      </c>
      <c r="E36" s="69"/>
      <c r="F36" s="39"/>
    </row>
    <row r="37" spans="1:11" x14ac:dyDescent="0.3">
      <c r="A37" s="16">
        <f t="shared" si="1"/>
        <v>18</v>
      </c>
      <c r="B37" s="16" t="s">
        <v>77</v>
      </c>
      <c r="C37" s="70" t="s">
        <v>120</v>
      </c>
      <c r="D37" s="18" t="s">
        <v>1168</v>
      </c>
      <c r="E37" s="69"/>
      <c r="F37" s="39"/>
    </row>
    <row r="38" spans="1:11" ht="30" x14ac:dyDescent="0.3">
      <c r="A38" s="16">
        <f t="shared" si="1"/>
        <v>19</v>
      </c>
      <c r="B38" s="16" t="s">
        <v>77</v>
      </c>
      <c r="C38" s="70" t="s">
        <v>79</v>
      </c>
      <c r="D38" s="18" t="s">
        <v>1116</v>
      </c>
      <c r="E38" s="69"/>
      <c r="F38" s="39"/>
    </row>
    <row r="39" spans="1:11" x14ac:dyDescent="0.3">
      <c r="A39" s="16">
        <f t="shared" si="1"/>
        <v>20</v>
      </c>
      <c r="B39" s="16" t="s">
        <v>77</v>
      </c>
      <c r="C39" s="70" t="s">
        <v>78</v>
      </c>
      <c r="D39" s="18" t="s">
        <v>1168</v>
      </c>
      <c r="E39" s="69"/>
      <c r="F39" s="39"/>
    </row>
    <row r="40" spans="1:11" x14ac:dyDescent="0.3">
      <c r="A40" s="16">
        <f t="shared" si="1"/>
        <v>21</v>
      </c>
      <c r="B40" s="16" t="s">
        <v>66</v>
      </c>
      <c r="C40" s="70" t="s">
        <v>123</v>
      </c>
      <c r="D40" s="18" t="s">
        <v>1168</v>
      </c>
      <c r="E40" s="92"/>
      <c r="F40" s="39"/>
      <c r="H40" s="58"/>
      <c r="I40" s="58"/>
      <c r="J40" s="58"/>
      <c r="K40" s="58"/>
    </row>
    <row r="41" spans="1:11" x14ac:dyDescent="0.3">
      <c r="A41" s="16">
        <f t="shared" si="1"/>
        <v>22</v>
      </c>
      <c r="B41" s="16" t="s">
        <v>66</v>
      </c>
      <c r="C41" s="70" t="s">
        <v>133</v>
      </c>
      <c r="D41" s="18" t="s">
        <v>1168</v>
      </c>
      <c r="E41" s="69"/>
      <c r="F41" s="39"/>
    </row>
    <row r="42" spans="1:11" x14ac:dyDescent="0.3">
      <c r="A42" s="16">
        <f t="shared" si="1"/>
        <v>23</v>
      </c>
      <c r="B42" s="16" t="s">
        <v>66</v>
      </c>
      <c r="C42" s="70" t="s">
        <v>124</v>
      </c>
      <c r="D42" s="18" t="s">
        <v>1168</v>
      </c>
      <c r="E42" s="69"/>
      <c r="F42" s="39"/>
    </row>
    <row r="43" spans="1:11" x14ac:dyDescent="0.3">
      <c r="A43" s="16">
        <f t="shared" si="1"/>
        <v>24</v>
      </c>
      <c r="B43" s="16" t="s">
        <v>66</v>
      </c>
      <c r="C43" s="70" t="s">
        <v>74</v>
      </c>
      <c r="D43" s="18" t="s">
        <v>1168</v>
      </c>
      <c r="E43" s="69"/>
      <c r="F43" s="39"/>
    </row>
    <row r="44" spans="1:11" ht="30" x14ac:dyDescent="0.3">
      <c r="A44" s="16">
        <f t="shared" si="1"/>
        <v>25</v>
      </c>
      <c r="B44" s="16"/>
      <c r="C44" s="68" t="s">
        <v>135</v>
      </c>
      <c r="D44" s="18" t="s">
        <v>1168</v>
      </c>
      <c r="E44" s="69"/>
      <c r="F44" s="39"/>
    </row>
    <row r="45" spans="1:11" ht="30" x14ac:dyDescent="0.3">
      <c r="A45" s="16">
        <f t="shared" si="1"/>
        <v>26</v>
      </c>
      <c r="B45" s="16" t="s">
        <v>66</v>
      </c>
      <c r="C45" s="68" t="s">
        <v>139</v>
      </c>
      <c r="D45" s="18" t="s">
        <v>1168</v>
      </c>
      <c r="E45" s="69"/>
      <c r="F45" s="39"/>
    </row>
    <row r="46" spans="1:11" ht="30" x14ac:dyDescent="0.3">
      <c r="A46" s="16">
        <f t="shared" si="1"/>
        <v>27</v>
      </c>
      <c r="B46" s="16" t="s">
        <v>76</v>
      </c>
      <c r="C46" s="67" t="s">
        <v>130</v>
      </c>
      <c r="D46" s="18" t="s">
        <v>1168</v>
      </c>
      <c r="E46" s="69"/>
      <c r="F46" s="39"/>
    </row>
    <row r="47" spans="1:11" ht="30" x14ac:dyDescent="0.3">
      <c r="A47" s="16">
        <f t="shared" si="1"/>
        <v>28</v>
      </c>
      <c r="B47" s="20" t="s">
        <v>4</v>
      </c>
      <c r="C47" s="67" t="s">
        <v>131</v>
      </c>
      <c r="D47" s="18" t="s">
        <v>1168</v>
      </c>
      <c r="E47" s="69"/>
      <c r="F47" s="39"/>
    </row>
    <row r="48" spans="1:11" x14ac:dyDescent="0.3">
      <c r="A48" s="16">
        <f t="shared" si="1"/>
        <v>29</v>
      </c>
      <c r="B48" s="16" t="s">
        <v>66</v>
      </c>
      <c r="C48" s="70" t="s">
        <v>132</v>
      </c>
      <c r="D48" s="18" t="s">
        <v>1168</v>
      </c>
      <c r="E48" s="69"/>
      <c r="F48" s="39"/>
    </row>
    <row r="49" spans="1:6" x14ac:dyDescent="0.3">
      <c r="A49" s="16">
        <f t="shared" si="1"/>
        <v>30</v>
      </c>
      <c r="B49" s="16" t="s">
        <v>66</v>
      </c>
      <c r="C49" s="70" t="s">
        <v>133</v>
      </c>
      <c r="D49" s="18" t="s">
        <v>1168</v>
      </c>
      <c r="E49" s="69"/>
      <c r="F49" s="39"/>
    </row>
    <row r="50" spans="1:6" x14ac:dyDescent="0.3">
      <c r="A50" s="16">
        <f t="shared" si="1"/>
        <v>31</v>
      </c>
      <c r="B50" s="16" t="s">
        <v>66</v>
      </c>
      <c r="C50" s="70" t="s">
        <v>74</v>
      </c>
      <c r="D50" s="18" t="s">
        <v>1168</v>
      </c>
      <c r="E50" s="69"/>
      <c r="F50" s="39"/>
    </row>
    <row r="51" spans="1:6" x14ac:dyDescent="0.3">
      <c r="A51" s="16">
        <f t="shared" si="1"/>
        <v>32</v>
      </c>
      <c r="B51" s="16" t="s">
        <v>66</v>
      </c>
      <c r="C51" s="70" t="s">
        <v>134</v>
      </c>
      <c r="D51" s="18" t="s">
        <v>1168</v>
      </c>
      <c r="E51" s="69"/>
      <c r="F51" s="39"/>
    </row>
    <row r="52" spans="1:6" ht="30" x14ac:dyDescent="0.3">
      <c r="A52" s="16">
        <f t="shared" si="1"/>
        <v>33</v>
      </c>
      <c r="B52" s="16" t="s">
        <v>76</v>
      </c>
      <c r="C52" s="68" t="s">
        <v>136</v>
      </c>
      <c r="D52" s="18" t="s">
        <v>1168</v>
      </c>
      <c r="E52" s="69"/>
      <c r="F52" s="39"/>
    </row>
    <row r="53" spans="1:6" x14ac:dyDescent="0.3">
      <c r="A53" s="16">
        <f t="shared" si="1"/>
        <v>34</v>
      </c>
      <c r="B53" s="16" t="s">
        <v>66</v>
      </c>
      <c r="C53" s="70" t="s">
        <v>125</v>
      </c>
      <c r="D53" s="18" t="s">
        <v>1168</v>
      </c>
      <c r="E53" s="69"/>
      <c r="F53" s="39"/>
    </row>
    <row r="54" spans="1:6" x14ac:dyDescent="0.3">
      <c r="A54" s="16">
        <f t="shared" si="1"/>
        <v>35</v>
      </c>
      <c r="B54" s="16" t="s">
        <v>77</v>
      </c>
      <c r="C54" s="70" t="s">
        <v>127</v>
      </c>
      <c r="D54" s="18" t="s">
        <v>1168</v>
      </c>
      <c r="E54" s="69"/>
      <c r="F54" s="39"/>
    </row>
    <row r="55" spans="1:6" x14ac:dyDescent="0.3">
      <c r="A55" s="16">
        <f t="shared" si="1"/>
        <v>36</v>
      </c>
      <c r="B55" s="78" t="s">
        <v>77</v>
      </c>
      <c r="C55" s="70" t="s">
        <v>126</v>
      </c>
      <c r="D55" s="18" t="s">
        <v>1168</v>
      </c>
      <c r="E55" s="69"/>
      <c r="F55" s="39"/>
    </row>
    <row r="56" spans="1:6" x14ac:dyDescent="0.3">
      <c r="A56" s="16">
        <f t="shared" si="1"/>
        <v>37</v>
      </c>
      <c r="B56" s="78" t="s">
        <v>77</v>
      </c>
      <c r="C56" s="70" t="s">
        <v>129</v>
      </c>
      <c r="D56" s="18" t="s">
        <v>1168</v>
      </c>
      <c r="E56" s="69"/>
      <c r="F56" s="39"/>
    </row>
    <row r="57" spans="1:6" x14ac:dyDescent="0.3">
      <c r="A57" s="16">
        <f t="shared" si="1"/>
        <v>38</v>
      </c>
      <c r="B57" s="16" t="s">
        <v>66</v>
      </c>
      <c r="C57" s="70" t="s">
        <v>138</v>
      </c>
      <c r="D57" s="18" t="s">
        <v>1168</v>
      </c>
      <c r="E57" s="69"/>
      <c r="F57" s="39"/>
    </row>
    <row r="58" spans="1:6" x14ac:dyDescent="0.3">
      <c r="A58" s="16">
        <f t="shared" si="1"/>
        <v>39</v>
      </c>
      <c r="B58" s="16" t="s">
        <v>66</v>
      </c>
      <c r="C58" s="70" t="s">
        <v>140</v>
      </c>
      <c r="D58" s="18" t="s">
        <v>1168</v>
      </c>
      <c r="E58" s="69"/>
      <c r="F58" s="39"/>
    </row>
    <row r="59" spans="1:6" x14ac:dyDescent="0.3">
      <c r="A59" s="16">
        <f t="shared" si="1"/>
        <v>40</v>
      </c>
      <c r="B59" s="16" t="s">
        <v>66</v>
      </c>
      <c r="C59" s="70" t="s">
        <v>71</v>
      </c>
      <c r="D59" s="18" t="s">
        <v>1168</v>
      </c>
      <c r="E59" s="69"/>
      <c r="F59" s="39"/>
    </row>
    <row r="60" spans="1:6" x14ac:dyDescent="0.3">
      <c r="A60" s="16">
        <f t="shared" si="1"/>
        <v>41</v>
      </c>
      <c r="B60" s="83" t="s">
        <v>66</v>
      </c>
      <c r="C60" s="70" t="s">
        <v>72</v>
      </c>
      <c r="D60" s="18" t="s">
        <v>1168</v>
      </c>
      <c r="E60" s="69"/>
      <c r="F60" s="39"/>
    </row>
    <row r="61" spans="1:6" ht="30" x14ac:dyDescent="0.3">
      <c r="A61" s="16">
        <f t="shared" si="1"/>
        <v>42</v>
      </c>
      <c r="B61" s="16" t="s">
        <v>66</v>
      </c>
      <c r="C61" s="67" t="s">
        <v>73</v>
      </c>
      <c r="D61" s="18" t="s">
        <v>1168</v>
      </c>
      <c r="E61" s="69"/>
      <c r="F61" s="39"/>
    </row>
    <row r="62" spans="1:6" x14ac:dyDescent="0.3">
      <c r="A62" s="16">
        <f t="shared" si="1"/>
        <v>43</v>
      </c>
      <c r="B62" s="16" t="s">
        <v>66</v>
      </c>
      <c r="C62" s="68" t="s">
        <v>71</v>
      </c>
      <c r="D62" s="18" t="s">
        <v>1168</v>
      </c>
      <c r="E62" s="69"/>
      <c r="F62" s="39"/>
    </row>
    <row r="63" spans="1:6" x14ac:dyDescent="0.3">
      <c r="A63" s="16">
        <f t="shared" si="1"/>
        <v>44</v>
      </c>
      <c r="B63" s="16" t="s">
        <v>66</v>
      </c>
      <c r="C63" s="67" t="s">
        <v>72</v>
      </c>
      <c r="D63" s="18" t="s">
        <v>1168</v>
      </c>
      <c r="E63" s="69"/>
      <c r="F63" s="39"/>
    </row>
    <row r="64" spans="1:6" x14ac:dyDescent="0.3">
      <c r="A64" s="16">
        <f t="shared" si="1"/>
        <v>45</v>
      </c>
      <c r="B64" s="78" t="s">
        <v>80</v>
      </c>
      <c r="C64" s="70" t="s">
        <v>81</v>
      </c>
      <c r="D64" s="18" t="s">
        <v>1168</v>
      </c>
      <c r="E64" s="69"/>
      <c r="F64" s="39"/>
    </row>
    <row r="65" spans="1:11" x14ac:dyDescent="0.3">
      <c r="A65" s="16">
        <f t="shared" si="1"/>
        <v>46</v>
      </c>
      <c r="B65" s="78" t="s">
        <v>80</v>
      </c>
      <c r="C65" s="70" t="s">
        <v>82</v>
      </c>
      <c r="D65" s="18" t="s">
        <v>1168</v>
      </c>
      <c r="E65" s="69"/>
      <c r="F65" s="39"/>
    </row>
    <row r="66" spans="1:11" x14ac:dyDescent="0.3">
      <c r="A66" s="16">
        <f t="shared" si="1"/>
        <v>47</v>
      </c>
      <c r="B66" s="78" t="s">
        <v>80</v>
      </c>
      <c r="C66" s="70" t="s">
        <v>83</v>
      </c>
      <c r="D66" s="18" t="s">
        <v>1168</v>
      </c>
      <c r="E66" s="69"/>
      <c r="F66" s="39"/>
    </row>
    <row r="67" spans="1:11" x14ac:dyDescent="0.3">
      <c r="A67" s="16">
        <f t="shared" si="1"/>
        <v>48</v>
      </c>
      <c r="B67" s="78" t="s">
        <v>80</v>
      </c>
      <c r="C67" s="70" t="s">
        <v>43</v>
      </c>
      <c r="D67" s="18" t="s">
        <v>1168</v>
      </c>
      <c r="E67" s="92"/>
      <c r="F67" s="39"/>
      <c r="H67" s="58"/>
      <c r="I67" s="58"/>
      <c r="J67" s="58"/>
      <c r="K67" s="58"/>
    </row>
    <row r="68" spans="1:11" x14ac:dyDescent="0.3">
      <c r="A68" s="16">
        <f t="shared" si="1"/>
        <v>49</v>
      </c>
      <c r="B68" s="78" t="s">
        <v>80</v>
      </c>
      <c r="C68" s="70" t="s">
        <v>22</v>
      </c>
      <c r="D68" s="18" t="s">
        <v>1168</v>
      </c>
      <c r="E68" s="69"/>
      <c r="F68" s="39"/>
    </row>
    <row r="69" spans="1:11" x14ac:dyDescent="0.3">
      <c r="A69" s="16">
        <f t="shared" si="1"/>
        <v>50</v>
      </c>
      <c r="B69" s="78" t="s">
        <v>80</v>
      </c>
      <c r="C69" s="70" t="s">
        <v>67</v>
      </c>
      <c r="D69" s="18" t="s">
        <v>1168</v>
      </c>
      <c r="E69" s="69"/>
      <c r="F69" s="39"/>
    </row>
    <row r="70" spans="1:11" x14ac:dyDescent="0.3">
      <c r="A70" s="16">
        <f t="shared" si="1"/>
        <v>51</v>
      </c>
      <c r="B70" s="78" t="s">
        <v>84</v>
      </c>
      <c r="C70" s="70" t="s">
        <v>85</v>
      </c>
      <c r="D70" s="18" t="s">
        <v>1168</v>
      </c>
      <c r="E70" s="69"/>
      <c r="F70" s="39"/>
    </row>
    <row r="71" spans="1:11" x14ac:dyDescent="0.3">
      <c r="A71" s="16">
        <f t="shared" si="1"/>
        <v>52</v>
      </c>
      <c r="B71" s="78" t="s">
        <v>84</v>
      </c>
      <c r="C71" s="70" t="s">
        <v>82</v>
      </c>
      <c r="D71" s="18" t="s">
        <v>1168</v>
      </c>
      <c r="E71" s="69"/>
      <c r="F71" s="39"/>
    </row>
    <row r="72" spans="1:11" x14ac:dyDescent="0.3">
      <c r="A72" s="16">
        <f t="shared" si="1"/>
        <v>53</v>
      </c>
      <c r="B72" s="82" t="s">
        <v>84</v>
      </c>
      <c r="C72" s="70" t="s">
        <v>83</v>
      </c>
      <c r="D72" s="18" t="s">
        <v>1168</v>
      </c>
      <c r="E72" s="69"/>
      <c r="F72" s="39"/>
    </row>
    <row r="73" spans="1:11" x14ac:dyDescent="0.3">
      <c r="A73" s="16">
        <f t="shared" si="1"/>
        <v>54</v>
      </c>
      <c r="B73" s="78" t="s">
        <v>84</v>
      </c>
      <c r="C73" s="70" t="s">
        <v>43</v>
      </c>
      <c r="D73" s="18" t="s">
        <v>1168</v>
      </c>
      <c r="E73" s="69"/>
      <c r="F73" s="39"/>
    </row>
    <row r="74" spans="1:11" x14ac:dyDescent="0.3">
      <c r="A74" s="16">
        <f t="shared" si="1"/>
        <v>55</v>
      </c>
      <c r="B74" s="82" t="s">
        <v>84</v>
      </c>
      <c r="C74" s="70" t="s">
        <v>22</v>
      </c>
      <c r="D74" s="18" t="s">
        <v>1168</v>
      </c>
      <c r="E74" s="69"/>
      <c r="F74" s="39"/>
    </row>
    <row r="75" spans="1:11" x14ac:dyDescent="0.3">
      <c r="A75" s="16">
        <f t="shared" si="1"/>
        <v>56</v>
      </c>
      <c r="B75" s="78" t="s">
        <v>84</v>
      </c>
      <c r="C75" s="67" t="s">
        <v>67</v>
      </c>
      <c r="D75" s="18" t="s">
        <v>1168</v>
      </c>
      <c r="E75" s="19"/>
      <c r="F75" s="39"/>
    </row>
    <row r="76" spans="1:11" x14ac:dyDescent="0.3">
      <c r="A76" s="16">
        <f t="shared" si="1"/>
        <v>57</v>
      </c>
      <c r="B76" s="78" t="s">
        <v>66</v>
      </c>
      <c r="C76" s="67" t="s">
        <v>137</v>
      </c>
      <c r="D76" s="18" t="s">
        <v>1168</v>
      </c>
      <c r="E76" s="19"/>
      <c r="F76" s="39"/>
    </row>
    <row r="77" spans="1:11" x14ac:dyDescent="0.3">
      <c r="A77" s="16">
        <f t="shared" si="1"/>
        <v>58</v>
      </c>
      <c r="B77" s="78" t="s">
        <v>66</v>
      </c>
      <c r="C77" s="67" t="s">
        <v>86</v>
      </c>
      <c r="D77" s="18" t="s">
        <v>1168</v>
      </c>
      <c r="E77" s="69"/>
      <c r="F77" s="39"/>
    </row>
    <row r="78" spans="1:11" x14ac:dyDescent="0.3">
      <c r="A78" s="16">
        <f t="shared" si="1"/>
        <v>59</v>
      </c>
      <c r="B78" s="78" t="s">
        <v>66</v>
      </c>
      <c r="C78" s="67" t="s">
        <v>64</v>
      </c>
      <c r="D78" s="18" t="s">
        <v>1168</v>
      </c>
      <c r="E78" s="69"/>
      <c r="F78" s="39"/>
    </row>
    <row r="79" spans="1:11" ht="30" x14ac:dyDescent="0.3">
      <c r="A79" s="16">
        <f t="shared" si="1"/>
        <v>60</v>
      </c>
      <c r="B79" s="16" t="s">
        <v>66</v>
      </c>
      <c r="C79" s="67" t="s">
        <v>87</v>
      </c>
      <c r="D79" s="18" t="s">
        <v>1168</v>
      </c>
      <c r="E79" s="69"/>
      <c r="F79" s="39"/>
    </row>
    <row r="80" spans="1:11" x14ac:dyDescent="0.3">
      <c r="A80" s="21"/>
      <c r="B80" s="22"/>
      <c r="C80" s="22"/>
      <c r="D80" s="22"/>
      <c r="E80" s="22"/>
      <c r="F80" s="23"/>
    </row>
    <row r="81" spans="1:6" x14ac:dyDescent="0.3">
      <c r="A81" s="9"/>
      <c r="F81" s="24"/>
    </row>
    <row r="82" spans="1:6" x14ac:dyDescent="0.3">
      <c r="A82" s="9"/>
      <c r="E82" s="25" t="s">
        <v>95</v>
      </c>
      <c r="F82" s="24"/>
    </row>
    <row r="83" spans="1:6" x14ac:dyDescent="0.3">
      <c r="A83" s="26"/>
      <c r="B83" s="27"/>
      <c r="C83" s="27"/>
      <c r="D83" s="13"/>
      <c r="E83" s="13"/>
      <c r="F83" s="28"/>
    </row>
  </sheetData>
  <mergeCells count="17">
    <mergeCell ref="C21:D21"/>
    <mergeCell ref="A6:F6"/>
    <mergeCell ref="A1:B4"/>
    <mergeCell ref="C1:E1"/>
    <mergeCell ref="C2:E2"/>
    <mergeCell ref="C3:E3"/>
    <mergeCell ref="C4:E4"/>
    <mergeCell ref="A18:D18"/>
    <mergeCell ref="B19:C19"/>
    <mergeCell ref="B20:C20"/>
    <mergeCell ref="A13:F13"/>
    <mergeCell ref="A17:D17"/>
    <mergeCell ref="H3:J3"/>
    <mergeCell ref="C7:E7"/>
    <mergeCell ref="C8:E8"/>
    <mergeCell ref="B14:D14"/>
    <mergeCell ref="C15:E15"/>
  </mergeCells>
  <conditionalFormatting sqref="D19:D20">
    <cfRule type="containsText" dxfId="206" priority="5" operator="containsText" text="Atende Parcialmente">
      <formula>NOT(ISERROR(SEARCH("Atende Parcialmente",D19)))</formula>
    </cfRule>
    <cfRule type="containsText" dxfId="205" priority="6" operator="containsText" text="Não Se Aplica">
      <formula>NOT(ISERROR(SEARCH("Não Se Aplica",D19)))</formula>
    </cfRule>
    <cfRule type="containsText" dxfId="204" priority="7" operator="containsText" text="Não Atende">
      <formula>NOT(ISERROR(SEARCH("Não Atende",D19)))</formula>
    </cfRule>
    <cfRule type="containsText" dxfId="203" priority="8" operator="containsText" text="Atende">
      <formula>NOT(ISERROR(SEARCH("Atende",D19)))</formula>
    </cfRule>
  </conditionalFormatting>
  <conditionalFormatting sqref="D22:D79">
    <cfRule type="containsText" dxfId="202" priority="1" operator="containsText" text="Atende Parcialmente">
      <formula>NOT(ISERROR(SEARCH("Atende Parcialmente",D22)))</formula>
    </cfRule>
    <cfRule type="containsText" dxfId="201" priority="2" operator="containsText" text="Não Se Aplica">
      <formula>NOT(ISERROR(SEARCH("Não Se Aplica",D22)))</formula>
    </cfRule>
    <cfRule type="containsText" dxfId="200" priority="3" operator="containsText" text="Não Atende">
      <formula>NOT(ISERROR(SEARCH("Não Atende",D22)))</formula>
    </cfRule>
    <cfRule type="containsText" dxfId="199" priority="4" operator="containsText" text="Atende">
      <formula>NOT(ISERROR(SEARCH("Atende",D22)))</formula>
    </cfRule>
  </conditionalFormatting>
  <dataValidations count="1">
    <dataValidation type="list" allowBlank="1" showInputMessage="1" showErrorMessage="1" sqref="D19:D20 D22:D79" xr:uid="{A382C072-1CF9-4F98-9110-EE2CD629FBC3}">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162D4-B07F-4BDD-BCBE-DD80E94D35D1}">
  <dimension ref="A1:L167"/>
  <sheetViews>
    <sheetView showGridLines="0" view="pageBreakPreview" topLeftCell="A29" zoomScale="80" zoomScaleNormal="100" zoomScaleSheetLayoutView="80" workbookViewId="0">
      <selection activeCell="F46" sqref="F46"/>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1655</v>
      </c>
      <c r="D4" s="278"/>
      <c r="E4" s="279"/>
      <c r="F4" s="2"/>
      <c r="G4" s="8"/>
      <c r="I4" s="154"/>
      <c r="J4" s="8"/>
      <c r="K4" s="8"/>
      <c r="L4" s="8"/>
    </row>
    <row r="5" spans="1:12" ht="3.75" customHeight="1" x14ac:dyDescent="0.3">
      <c r="A5" s="9"/>
      <c r="B5" s="10"/>
      <c r="F5" s="11"/>
      <c r="I5" s="153"/>
    </row>
    <row r="6" spans="1:12" ht="15" customHeight="1" x14ac:dyDescent="0.3">
      <c r="A6" s="255" t="s">
        <v>9</v>
      </c>
      <c r="B6" s="255"/>
      <c r="C6" s="255"/>
      <c r="D6" s="255"/>
      <c r="E6" s="255"/>
      <c r="F6" s="255"/>
      <c r="H6" s="155" t="s">
        <v>1118</v>
      </c>
      <c r="I6" s="156">
        <f>COUNTIF(D$1:$D$314,"Atende")</f>
        <v>50</v>
      </c>
      <c r="J6" s="157">
        <f>I6/$I$10</f>
        <v>0.40322580645161288</v>
      </c>
    </row>
    <row r="7" spans="1:12" ht="15" customHeight="1" x14ac:dyDescent="0.3">
      <c r="A7" s="36" t="s">
        <v>10</v>
      </c>
      <c r="B7" s="34"/>
      <c r="C7" s="280"/>
      <c r="D7" s="280"/>
      <c r="E7" s="280"/>
      <c r="F7" s="94"/>
      <c r="H7" s="158" t="s">
        <v>1168</v>
      </c>
      <c r="I7" s="156">
        <f>COUNTIF(D$1:$D$314,"Atende Parcialmente")</f>
        <v>70</v>
      </c>
      <c r="J7" s="157">
        <f t="shared" ref="J7:J10" si="0">I7/$I$10</f>
        <v>0.56451612903225812</v>
      </c>
    </row>
    <row r="8" spans="1:12" ht="15" customHeight="1" x14ac:dyDescent="0.3">
      <c r="A8" s="36" t="s">
        <v>11</v>
      </c>
      <c r="B8" s="34"/>
      <c r="C8" s="280"/>
      <c r="D8" s="280"/>
      <c r="E8" s="280"/>
      <c r="F8" s="94"/>
      <c r="H8" s="156" t="s">
        <v>1117</v>
      </c>
      <c r="I8" s="156">
        <f>COUNTIF(D$1:$D$314,"Não Atende")</f>
        <v>2</v>
      </c>
      <c r="J8" s="157">
        <f t="shared" si="0"/>
        <v>1.6129032258064516E-2</v>
      </c>
    </row>
    <row r="9" spans="1:12" ht="15" customHeight="1" x14ac:dyDescent="0.3">
      <c r="A9" s="36" t="s">
        <v>12</v>
      </c>
      <c r="B9" s="34"/>
      <c r="C9" s="93"/>
      <c r="D9" s="8" t="s">
        <v>13</v>
      </c>
      <c r="E9" s="93"/>
      <c r="F9" s="94"/>
      <c r="H9" s="156" t="s">
        <v>1116</v>
      </c>
      <c r="I9" s="156">
        <f>COUNTIF(D$1:$D$314,"Não Se Aplica")</f>
        <v>2</v>
      </c>
      <c r="J9" s="157">
        <f t="shared" si="0"/>
        <v>1.6129032258064516E-2</v>
      </c>
    </row>
    <row r="10" spans="1:12" ht="15" customHeight="1" x14ac:dyDescent="0.3">
      <c r="A10" s="36" t="s">
        <v>14</v>
      </c>
      <c r="B10" s="34"/>
      <c r="C10" s="95"/>
      <c r="D10" s="8"/>
      <c r="E10" s="95"/>
      <c r="F10" s="94"/>
      <c r="I10" s="156">
        <f>SUM(I6:I9)</f>
        <v>124</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ht="15" customHeight="1" x14ac:dyDescent="0.3">
      <c r="A21" s="237" t="s">
        <v>1</v>
      </c>
      <c r="B21" s="237" t="s">
        <v>2</v>
      </c>
      <c r="C21" s="299" t="s">
        <v>3</v>
      </c>
      <c r="D21" s="300"/>
      <c r="E21" s="238" t="s">
        <v>16</v>
      </c>
      <c r="F21" s="239"/>
    </row>
    <row r="22" spans="1:6" x14ac:dyDescent="0.3">
      <c r="A22" s="125"/>
      <c r="B22" s="219"/>
      <c r="C22" s="217" t="s">
        <v>1506</v>
      </c>
      <c r="D22" s="217"/>
      <c r="E22" s="126"/>
      <c r="F22" s="127"/>
    </row>
    <row r="23" spans="1:6" x14ac:dyDescent="0.3">
      <c r="A23" s="16">
        <v>3</v>
      </c>
      <c r="B23" s="41"/>
      <c r="C23" s="100" t="s">
        <v>1560</v>
      </c>
      <c r="D23" s="203" t="s">
        <v>1168</v>
      </c>
      <c r="E23" s="69"/>
      <c r="F23" s="39"/>
    </row>
    <row r="24" spans="1:6" x14ac:dyDescent="0.3">
      <c r="A24" s="16">
        <f>A23+1</f>
        <v>4</v>
      </c>
      <c r="B24" s="41"/>
      <c r="C24" s="100" t="s">
        <v>1561</v>
      </c>
      <c r="D24" s="203" t="s">
        <v>1168</v>
      </c>
      <c r="E24" s="69"/>
      <c r="F24" s="39"/>
    </row>
    <row r="25" spans="1:6" x14ac:dyDescent="0.3">
      <c r="A25" s="16">
        <f t="shared" ref="A25:A42" si="1">A24+1</f>
        <v>5</v>
      </c>
      <c r="B25" s="40"/>
      <c r="C25" s="100" t="s">
        <v>1562</v>
      </c>
      <c r="D25" s="203" t="s">
        <v>1168</v>
      </c>
      <c r="E25" s="69"/>
      <c r="F25" s="39"/>
    </row>
    <row r="26" spans="1:6" x14ac:dyDescent="0.3">
      <c r="A26" s="16">
        <f t="shared" si="1"/>
        <v>6</v>
      </c>
      <c r="B26" s="40"/>
      <c r="C26" s="100" t="s">
        <v>1563</v>
      </c>
      <c r="D26" s="203" t="s">
        <v>1168</v>
      </c>
      <c r="E26" s="69"/>
      <c r="F26" s="39"/>
    </row>
    <row r="27" spans="1:6" x14ac:dyDescent="0.3">
      <c r="A27" s="16">
        <f t="shared" si="1"/>
        <v>7</v>
      </c>
      <c r="B27" s="40"/>
      <c r="C27" s="100" t="s">
        <v>1564</v>
      </c>
      <c r="D27" s="203" t="s">
        <v>1168</v>
      </c>
      <c r="E27" s="69"/>
      <c r="F27" s="39"/>
    </row>
    <row r="28" spans="1:6" ht="30" x14ac:dyDescent="0.3">
      <c r="A28" s="16">
        <f t="shared" si="1"/>
        <v>8</v>
      </c>
      <c r="B28" s="20" t="s">
        <v>4</v>
      </c>
      <c r="C28" s="202" t="s">
        <v>1656</v>
      </c>
      <c r="D28" s="18" t="s">
        <v>1168</v>
      </c>
      <c r="E28" s="69"/>
      <c r="F28" s="39"/>
    </row>
    <row r="29" spans="1:6" x14ac:dyDescent="0.3">
      <c r="A29" s="16">
        <f t="shared" si="1"/>
        <v>9</v>
      </c>
      <c r="B29" s="16" t="s">
        <v>1671</v>
      </c>
      <c r="C29" s="100" t="s">
        <v>1657</v>
      </c>
      <c r="D29" s="18" t="s">
        <v>1168</v>
      </c>
      <c r="E29" s="69"/>
      <c r="F29" s="39"/>
    </row>
    <row r="30" spans="1:6" x14ac:dyDescent="0.3">
      <c r="A30" s="16">
        <f t="shared" si="1"/>
        <v>10</v>
      </c>
      <c r="B30" s="16" t="s">
        <v>1671</v>
      </c>
      <c r="C30" s="100" t="s">
        <v>1658</v>
      </c>
      <c r="D30" s="18" t="s">
        <v>1168</v>
      </c>
      <c r="E30" s="69"/>
      <c r="F30" s="39"/>
    </row>
    <row r="31" spans="1:6" x14ac:dyDescent="0.3">
      <c r="A31" s="16">
        <f t="shared" si="1"/>
        <v>11</v>
      </c>
      <c r="B31" s="16" t="s">
        <v>1671</v>
      </c>
      <c r="C31" s="100" t="s">
        <v>1661</v>
      </c>
      <c r="D31" s="18" t="s">
        <v>1168</v>
      </c>
      <c r="E31" s="69"/>
      <c r="F31" s="39"/>
    </row>
    <row r="32" spans="1:6" x14ac:dyDescent="0.3">
      <c r="A32" s="16">
        <f t="shared" si="1"/>
        <v>12</v>
      </c>
      <c r="B32" s="16" t="s">
        <v>1671</v>
      </c>
      <c r="C32" s="100" t="s">
        <v>1659</v>
      </c>
      <c r="D32" s="18" t="s">
        <v>1168</v>
      </c>
      <c r="E32" s="69"/>
      <c r="F32" s="39"/>
    </row>
    <row r="33" spans="1:6" x14ac:dyDescent="0.3">
      <c r="A33" s="16">
        <f t="shared" si="1"/>
        <v>13</v>
      </c>
      <c r="B33" s="16" t="s">
        <v>1671</v>
      </c>
      <c r="C33" s="100" t="s">
        <v>1660</v>
      </c>
      <c r="D33" s="18" t="s">
        <v>1168</v>
      </c>
      <c r="E33" s="69"/>
      <c r="F33" s="39"/>
    </row>
    <row r="34" spans="1:6" x14ac:dyDescent="0.3">
      <c r="A34" s="16">
        <f t="shared" si="1"/>
        <v>14</v>
      </c>
      <c r="B34" s="16" t="s">
        <v>1671</v>
      </c>
      <c r="C34" s="100" t="s">
        <v>1662</v>
      </c>
      <c r="D34" s="18" t="s">
        <v>1168</v>
      </c>
      <c r="E34" s="69"/>
      <c r="F34" s="39"/>
    </row>
    <row r="35" spans="1:6" x14ac:dyDescent="0.3">
      <c r="A35" s="16">
        <f t="shared" si="1"/>
        <v>15</v>
      </c>
      <c r="B35" s="16" t="s">
        <v>1671</v>
      </c>
      <c r="C35" s="100" t="s">
        <v>1663</v>
      </c>
      <c r="D35" s="18" t="s">
        <v>1168</v>
      </c>
      <c r="E35" s="69"/>
      <c r="F35" s="39"/>
    </row>
    <row r="36" spans="1:6" x14ac:dyDescent="0.3">
      <c r="A36" s="16">
        <f t="shared" si="1"/>
        <v>16</v>
      </c>
      <c r="B36" s="16" t="s">
        <v>1671</v>
      </c>
      <c r="C36" s="100" t="s">
        <v>1664</v>
      </c>
      <c r="D36" s="18" t="s">
        <v>1168</v>
      </c>
      <c r="E36" s="69"/>
      <c r="F36" s="39"/>
    </row>
    <row r="37" spans="1:6" x14ac:dyDescent="0.3">
      <c r="A37" s="16">
        <f t="shared" si="1"/>
        <v>17</v>
      </c>
      <c r="B37" s="16" t="s">
        <v>1671</v>
      </c>
      <c r="C37" s="100" t="s">
        <v>1665</v>
      </c>
      <c r="D37" s="18" t="s">
        <v>1168</v>
      </c>
      <c r="E37" s="69"/>
      <c r="F37" s="39"/>
    </row>
    <row r="38" spans="1:6" x14ac:dyDescent="0.3">
      <c r="A38" s="16">
        <f t="shared" si="1"/>
        <v>18</v>
      </c>
      <c r="B38" s="16" t="s">
        <v>1671</v>
      </c>
      <c r="C38" s="100" t="s">
        <v>1666</v>
      </c>
      <c r="D38" s="18" t="s">
        <v>1168</v>
      </c>
      <c r="E38" s="69"/>
      <c r="F38" s="39"/>
    </row>
    <row r="39" spans="1:6" x14ac:dyDescent="0.3">
      <c r="A39" s="16">
        <f t="shared" si="1"/>
        <v>19</v>
      </c>
      <c r="B39" s="16" t="s">
        <v>1671</v>
      </c>
      <c r="C39" s="202" t="s">
        <v>1667</v>
      </c>
      <c r="D39" s="18" t="s">
        <v>1168</v>
      </c>
      <c r="E39" s="69"/>
      <c r="F39" s="39"/>
    </row>
    <row r="40" spans="1:6" x14ac:dyDescent="0.3">
      <c r="A40" s="16">
        <f t="shared" si="1"/>
        <v>20</v>
      </c>
      <c r="B40" s="16" t="s">
        <v>1671</v>
      </c>
      <c r="C40" s="202" t="s">
        <v>1668</v>
      </c>
      <c r="D40" s="18" t="s">
        <v>1168</v>
      </c>
      <c r="E40" s="69"/>
      <c r="F40" s="39"/>
    </row>
    <row r="41" spans="1:6" x14ac:dyDescent="0.3">
      <c r="A41" s="16">
        <f t="shared" si="1"/>
        <v>21</v>
      </c>
      <c r="B41" s="16" t="s">
        <v>1671</v>
      </c>
      <c r="C41" s="202" t="s">
        <v>1669</v>
      </c>
      <c r="D41" s="203" t="s">
        <v>1168</v>
      </c>
      <c r="E41" s="69"/>
      <c r="F41" s="39"/>
    </row>
    <row r="42" spans="1:6" ht="30" x14ac:dyDescent="0.3">
      <c r="A42" s="16">
        <f t="shared" si="1"/>
        <v>22</v>
      </c>
      <c r="B42" s="16" t="s">
        <v>1671</v>
      </c>
      <c r="C42" s="202" t="s">
        <v>1670</v>
      </c>
      <c r="D42" s="203" t="s">
        <v>1168</v>
      </c>
      <c r="E42" s="69"/>
      <c r="F42" s="39"/>
    </row>
    <row r="43" spans="1:6" x14ac:dyDescent="0.3">
      <c r="A43" s="73"/>
      <c r="B43" s="219"/>
      <c r="C43" s="217" t="s">
        <v>1507</v>
      </c>
      <c r="D43" s="217"/>
      <c r="E43" s="80"/>
      <c r="F43" s="76"/>
    </row>
    <row r="44" spans="1:6" x14ac:dyDescent="0.3">
      <c r="A44" s="16">
        <v>23</v>
      </c>
      <c r="B44" s="41"/>
      <c r="C44" s="100" t="s">
        <v>1524</v>
      </c>
      <c r="D44" s="203" t="s">
        <v>1118</v>
      </c>
      <c r="E44" s="69"/>
      <c r="F44" s="39"/>
    </row>
    <row r="45" spans="1:6" x14ac:dyDescent="0.3">
      <c r="A45" s="16">
        <f t="shared" ref="A45:A84" si="2">A44+1</f>
        <v>24</v>
      </c>
      <c r="B45" s="41"/>
      <c r="C45" s="100" t="s">
        <v>1525</v>
      </c>
      <c r="D45" s="203" t="s">
        <v>1168</v>
      </c>
      <c r="E45" s="69"/>
      <c r="F45" s="39"/>
    </row>
    <row r="46" spans="1:6" x14ac:dyDescent="0.3">
      <c r="A46" s="16">
        <f t="shared" si="2"/>
        <v>25</v>
      </c>
      <c r="B46" s="41"/>
      <c r="C46" s="100" t="s">
        <v>1526</v>
      </c>
      <c r="D46" s="203" t="s">
        <v>1168</v>
      </c>
      <c r="E46" s="69"/>
      <c r="F46" s="39"/>
    </row>
    <row r="47" spans="1:6" x14ac:dyDescent="0.3">
      <c r="A47" s="16">
        <f t="shared" si="2"/>
        <v>26</v>
      </c>
      <c r="B47" s="40"/>
      <c r="C47" s="100" t="s">
        <v>1527</v>
      </c>
      <c r="D47" s="203" t="s">
        <v>1168</v>
      </c>
      <c r="E47" s="69"/>
      <c r="F47" s="39"/>
    </row>
    <row r="48" spans="1:6" x14ac:dyDescent="0.3">
      <c r="A48" s="16">
        <f t="shared" si="2"/>
        <v>27</v>
      </c>
      <c r="B48" s="40"/>
      <c r="C48" s="100" t="s">
        <v>1528</v>
      </c>
      <c r="D48" s="203" t="s">
        <v>1118</v>
      </c>
      <c r="E48" s="69"/>
      <c r="F48" s="39"/>
    </row>
    <row r="49" spans="1:6" x14ac:dyDescent="0.3">
      <c r="A49" s="16">
        <f t="shared" si="2"/>
        <v>28</v>
      </c>
      <c r="B49" s="40"/>
      <c r="C49" s="100" t="s">
        <v>1529</v>
      </c>
      <c r="D49" s="203" t="s">
        <v>1168</v>
      </c>
      <c r="E49" s="69"/>
      <c r="F49" s="39"/>
    </row>
    <row r="50" spans="1:6" x14ac:dyDescent="0.3">
      <c r="A50" s="73"/>
      <c r="B50" s="220"/>
      <c r="C50" s="217" t="s">
        <v>1509</v>
      </c>
      <c r="D50" s="217"/>
      <c r="E50" s="80"/>
      <c r="F50" s="76"/>
    </row>
    <row r="51" spans="1:6" x14ac:dyDescent="0.3">
      <c r="A51" s="16">
        <v>29</v>
      </c>
      <c r="B51" s="40"/>
      <c r="C51" s="100" t="s">
        <v>1536</v>
      </c>
      <c r="D51" s="203" t="s">
        <v>1168</v>
      </c>
      <c r="E51" s="69"/>
      <c r="F51" s="39"/>
    </row>
    <row r="52" spans="1:6" x14ac:dyDescent="0.3">
      <c r="A52" s="16">
        <f t="shared" si="2"/>
        <v>30</v>
      </c>
      <c r="B52" s="40"/>
      <c r="C52" s="100" t="s">
        <v>1537</v>
      </c>
      <c r="D52" s="203" t="s">
        <v>1117</v>
      </c>
      <c r="E52" s="69"/>
      <c r="F52" s="39"/>
    </row>
    <row r="53" spans="1:6" x14ac:dyDescent="0.3">
      <c r="A53" s="16">
        <f t="shared" si="2"/>
        <v>31</v>
      </c>
      <c r="B53" s="40"/>
      <c r="C53" s="100" t="s">
        <v>1538</v>
      </c>
      <c r="D53" s="203" t="s">
        <v>1117</v>
      </c>
      <c r="E53" s="69"/>
      <c r="F53" s="39"/>
    </row>
    <row r="54" spans="1:6" x14ac:dyDescent="0.3">
      <c r="A54" s="16">
        <f t="shared" si="2"/>
        <v>32</v>
      </c>
      <c r="B54" s="40"/>
      <c r="C54" s="100" t="s">
        <v>1539</v>
      </c>
      <c r="D54" s="203" t="s">
        <v>1168</v>
      </c>
      <c r="E54" s="69"/>
      <c r="F54" s="39"/>
    </row>
    <row r="55" spans="1:6" x14ac:dyDescent="0.3">
      <c r="A55" s="16">
        <f t="shared" si="2"/>
        <v>33</v>
      </c>
      <c r="B55" s="40"/>
      <c r="C55" s="100" t="s">
        <v>1540</v>
      </c>
      <c r="D55" s="203" t="s">
        <v>1168</v>
      </c>
      <c r="E55" s="69"/>
      <c r="F55" s="39"/>
    </row>
    <row r="56" spans="1:6" x14ac:dyDescent="0.3">
      <c r="A56" s="16">
        <f t="shared" si="2"/>
        <v>34</v>
      </c>
      <c r="B56" s="40"/>
      <c r="C56" s="100" t="s">
        <v>1541</v>
      </c>
      <c r="D56" s="203" t="s">
        <v>1118</v>
      </c>
      <c r="E56" s="69"/>
      <c r="F56" s="39"/>
    </row>
    <row r="57" spans="1:6" x14ac:dyDescent="0.3">
      <c r="A57" s="73"/>
      <c r="B57" s="220"/>
      <c r="C57" s="217" t="s">
        <v>1510</v>
      </c>
      <c r="D57" s="217"/>
      <c r="E57" s="80"/>
      <c r="F57" s="76"/>
    </row>
    <row r="58" spans="1:6" x14ac:dyDescent="0.3">
      <c r="A58" s="16">
        <v>35</v>
      </c>
      <c r="B58" s="40"/>
      <c r="C58" s="100" t="s">
        <v>1542</v>
      </c>
      <c r="D58" s="203" t="s">
        <v>1168</v>
      </c>
      <c r="E58" s="69"/>
      <c r="F58" s="39"/>
    </row>
    <row r="59" spans="1:6" x14ac:dyDescent="0.3">
      <c r="A59" s="16">
        <f t="shared" si="2"/>
        <v>36</v>
      </c>
      <c r="B59" s="40"/>
      <c r="C59" s="100" t="s">
        <v>1543</v>
      </c>
      <c r="D59" s="203" t="s">
        <v>1118</v>
      </c>
      <c r="E59" s="69"/>
      <c r="F59" s="39"/>
    </row>
    <row r="60" spans="1:6" x14ac:dyDescent="0.3">
      <c r="A60" s="16">
        <f t="shared" si="2"/>
        <v>37</v>
      </c>
      <c r="B60" s="40"/>
      <c r="C60" s="100" t="s">
        <v>1544</v>
      </c>
      <c r="D60" s="203" t="s">
        <v>1118</v>
      </c>
      <c r="E60" s="69"/>
      <c r="F60" s="39"/>
    </row>
    <row r="61" spans="1:6" x14ac:dyDescent="0.3">
      <c r="A61" s="16">
        <f t="shared" si="2"/>
        <v>38</v>
      </c>
      <c r="B61" s="40"/>
      <c r="C61" s="100" t="s">
        <v>1545</v>
      </c>
      <c r="D61" s="203" t="s">
        <v>1168</v>
      </c>
      <c r="E61" s="69"/>
      <c r="F61" s="39"/>
    </row>
    <row r="62" spans="1:6" x14ac:dyDescent="0.3">
      <c r="A62" s="16">
        <f t="shared" si="2"/>
        <v>39</v>
      </c>
      <c r="B62" s="40"/>
      <c r="C62" s="100" t="s">
        <v>1546</v>
      </c>
      <c r="D62" s="203" t="s">
        <v>1118</v>
      </c>
      <c r="E62" s="69"/>
      <c r="F62" s="39"/>
    </row>
    <row r="63" spans="1:6" x14ac:dyDescent="0.3">
      <c r="A63" s="16">
        <f t="shared" si="2"/>
        <v>40</v>
      </c>
      <c r="B63" s="40"/>
      <c r="C63" s="100" t="s">
        <v>1547</v>
      </c>
      <c r="D63" s="203" t="s">
        <v>1168</v>
      </c>
      <c r="E63" s="69"/>
      <c r="F63" s="39"/>
    </row>
    <row r="64" spans="1:6" x14ac:dyDescent="0.3">
      <c r="A64" s="73"/>
      <c r="B64" s="220"/>
      <c r="C64" s="217" t="s">
        <v>1511</v>
      </c>
      <c r="D64" s="217"/>
      <c r="E64" s="80"/>
      <c r="F64" s="76"/>
    </row>
    <row r="65" spans="1:6" x14ac:dyDescent="0.3">
      <c r="A65" s="16">
        <v>41</v>
      </c>
      <c r="B65" s="40"/>
      <c r="C65" s="100" t="s">
        <v>1548</v>
      </c>
      <c r="D65" s="203" t="s">
        <v>1168</v>
      </c>
      <c r="E65" s="69"/>
      <c r="F65" s="39"/>
    </row>
    <row r="66" spans="1:6" x14ac:dyDescent="0.3">
      <c r="A66" s="16">
        <f t="shared" si="2"/>
        <v>42</v>
      </c>
      <c r="B66" s="40"/>
      <c r="C66" s="100" t="s">
        <v>1549</v>
      </c>
      <c r="D66" s="203" t="s">
        <v>1118</v>
      </c>
      <c r="E66" s="69"/>
      <c r="F66" s="39"/>
    </row>
    <row r="67" spans="1:6" x14ac:dyDescent="0.3">
      <c r="A67" s="16">
        <f t="shared" si="2"/>
        <v>43</v>
      </c>
      <c r="B67" s="40"/>
      <c r="C67" s="100" t="s">
        <v>1550</v>
      </c>
      <c r="D67" s="203" t="s">
        <v>1168</v>
      </c>
      <c r="E67" s="69"/>
      <c r="F67" s="39"/>
    </row>
    <row r="68" spans="1:6" x14ac:dyDescent="0.3">
      <c r="A68" s="16">
        <f t="shared" si="2"/>
        <v>44</v>
      </c>
      <c r="B68" s="40"/>
      <c r="C68" s="100" t="s">
        <v>1551</v>
      </c>
      <c r="D68" s="203" t="s">
        <v>1118</v>
      </c>
      <c r="E68" s="69"/>
      <c r="F68" s="39"/>
    </row>
    <row r="69" spans="1:6" x14ac:dyDescent="0.3">
      <c r="A69" s="16">
        <f t="shared" si="2"/>
        <v>45</v>
      </c>
      <c r="B69" s="40"/>
      <c r="C69" s="100" t="s">
        <v>1552</v>
      </c>
      <c r="D69" s="203" t="s">
        <v>1168</v>
      </c>
      <c r="E69" s="69"/>
      <c r="F69" s="39"/>
    </row>
    <row r="70" spans="1:6" x14ac:dyDescent="0.3">
      <c r="A70" s="16">
        <f t="shared" si="2"/>
        <v>46</v>
      </c>
      <c r="B70" s="40"/>
      <c r="C70" s="100" t="s">
        <v>1553</v>
      </c>
      <c r="D70" s="203" t="s">
        <v>1168</v>
      </c>
      <c r="E70" s="69"/>
      <c r="F70" s="39"/>
    </row>
    <row r="71" spans="1:6" x14ac:dyDescent="0.3">
      <c r="A71" s="73"/>
      <c r="B71" s="220"/>
      <c r="C71" s="217" t="s">
        <v>1512</v>
      </c>
      <c r="D71" s="217"/>
      <c r="E71" s="80"/>
      <c r="F71" s="76"/>
    </row>
    <row r="72" spans="1:6" x14ac:dyDescent="0.3">
      <c r="A72" s="16">
        <v>47</v>
      </c>
      <c r="B72" s="40"/>
      <c r="C72" s="100" t="s">
        <v>1554</v>
      </c>
      <c r="D72" s="203" t="s">
        <v>1168</v>
      </c>
      <c r="E72" s="69"/>
      <c r="F72" s="39"/>
    </row>
    <row r="73" spans="1:6" x14ac:dyDescent="0.3">
      <c r="A73" s="16">
        <f t="shared" si="2"/>
        <v>48</v>
      </c>
      <c r="B73" s="40"/>
      <c r="C73" s="100" t="s">
        <v>1555</v>
      </c>
      <c r="D73" s="203" t="s">
        <v>1168</v>
      </c>
      <c r="E73" s="69"/>
      <c r="F73" s="39"/>
    </row>
    <row r="74" spans="1:6" x14ac:dyDescent="0.3">
      <c r="A74" s="16">
        <f t="shared" si="2"/>
        <v>49</v>
      </c>
      <c r="B74" s="40"/>
      <c r="C74" s="100" t="s">
        <v>1556</v>
      </c>
      <c r="D74" s="203" t="s">
        <v>1168</v>
      </c>
      <c r="E74" s="69"/>
      <c r="F74" s="39"/>
    </row>
    <row r="75" spans="1:6" x14ac:dyDescent="0.3">
      <c r="A75" s="16">
        <f t="shared" si="2"/>
        <v>50</v>
      </c>
      <c r="B75" s="40"/>
      <c r="C75" s="100" t="s">
        <v>1557</v>
      </c>
      <c r="D75" s="203" t="s">
        <v>1168</v>
      </c>
      <c r="E75" s="69"/>
      <c r="F75" s="39"/>
    </row>
    <row r="76" spans="1:6" x14ac:dyDescent="0.3">
      <c r="A76" s="16">
        <f t="shared" si="2"/>
        <v>51</v>
      </c>
      <c r="B76" s="40"/>
      <c r="C76" s="100" t="s">
        <v>1558</v>
      </c>
      <c r="D76" s="203" t="s">
        <v>1168</v>
      </c>
      <c r="E76" s="69"/>
      <c r="F76" s="39"/>
    </row>
    <row r="77" spans="1:6" x14ac:dyDescent="0.3">
      <c r="A77" s="16">
        <f t="shared" si="2"/>
        <v>52</v>
      </c>
      <c r="B77" s="40"/>
      <c r="C77" s="100" t="s">
        <v>1559</v>
      </c>
      <c r="D77" s="203" t="s">
        <v>1168</v>
      </c>
      <c r="E77" s="69"/>
      <c r="F77" s="39"/>
    </row>
    <row r="78" spans="1:6" x14ac:dyDescent="0.3">
      <c r="A78" s="73"/>
      <c r="B78" s="220"/>
      <c r="C78" s="217" t="s">
        <v>1508</v>
      </c>
      <c r="D78" s="217"/>
      <c r="E78" s="80"/>
      <c r="F78" s="76"/>
    </row>
    <row r="79" spans="1:6" x14ac:dyDescent="0.3">
      <c r="A79" s="16">
        <v>53</v>
      </c>
      <c r="B79" s="40"/>
      <c r="C79" s="100" t="s">
        <v>1530</v>
      </c>
      <c r="D79" s="203" t="s">
        <v>1168</v>
      </c>
      <c r="E79" s="69"/>
      <c r="F79" s="39"/>
    </row>
    <row r="80" spans="1:6" x14ac:dyDescent="0.3">
      <c r="A80" s="16">
        <f t="shared" si="2"/>
        <v>54</v>
      </c>
      <c r="B80" s="40"/>
      <c r="C80" s="100" t="s">
        <v>1531</v>
      </c>
      <c r="D80" s="203" t="s">
        <v>1116</v>
      </c>
      <c r="E80" s="69"/>
      <c r="F80" s="39"/>
    </row>
    <row r="81" spans="1:6" x14ac:dyDescent="0.3">
      <c r="A81" s="16">
        <f t="shared" si="2"/>
        <v>55</v>
      </c>
      <c r="B81" s="40"/>
      <c r="C81" s="100" t="s">
        <v>1532</v>
      </c>
      <c r="D81" s="203" t="s">
        <v>1116</v>
      </c>
      <c r="E81" s="69"/>
      <c r="F81" s="39"/>
    </row>
    <row r="82" spans="1:6" x14ac:dyDescent="0.3">
      <c r="A82" s="16">
        <f t="shared" si="2"/>
        <v>56</v>
      </c>
      <c r="B82" s="40"/>
      <c r="C82" s="100" t="s">
        <v>1533</v>
      </c>
      <c r="D82" s="203" t="s">
        <v>1168</v>
      </c>
      <c r="E82" s="69"/>
      <c r="F82" s="39"/>
    </row>
    <row r="83" spans="1:6" x14ac:dyDescent="0.3">
      <c r="A83" s="16">
        <f t="shared" si="2"/>
        <v>57</v>
      </c>
      <c r="B83" s="40"/>
      <c r="C83" s="100" t="s">
        <v>1534</v>
      </c>
      <c r="D83" s="203" t="s">
        <v>1168</v>
      </c>
      <c r="E83" s="69"/>
      <c r="F83" s="39"/>
    </row>
    <row r="84" spans="1:6" x14ac:dyDescent="0.3">
      <c r="A84" s="16">
        <f t="shared" si="2"/>
        <v>58</v>
      </c>
      <c r="B84" s="41"/>
      <c r="C84" s="100" t="s">
        <v>1535</v>
      </c>
      <c r="D84" s="203" t="s">
        <v>1168</v>
      </c>
      <c r="E84" s="69"/>
      <c r="F84" s="39"/>
    </row>
    <row r="85" spans="1:6" x14ac:dyDescent="0.3">
      <c r="A85" s="73"/>
      <c r="B85" s="219"/>
      <c r="C85" s="217" t="s">
        <v>1513</v>
      </c>
      <c r="D85" s="217"/>
      <c r="E85" s="80"/>
      <c r="F85" s="76"/>
    </row>
    <row r="86" spans="1:6" x14ac:dyDescent="0.3">
      <c r="A86" s="16">
        <v>59</v>
      </c>
      <c r="B86" s="41"/>
      <c r="C86" s="100" t="s">
        <v>1565</v>
      </c>
      <c r="D86" s="203" t="s">
        <v>1168</v>
      </c>
      <c r="E86" s="69"/>
      <c r="F86" s="39"/>
    </row>
    <row r="87" spans="1:6" x14ac:dyDescent="0.3">
      <c r="A87" s="16">
        <f t="shared" ref="A87:A91" si="3">A86+1</f>
        <v>60</v>
      </c>
      <c r="B87" s="41"/>
      <c r="C87" s="100" t="s">
        <v>1566</v>
      </c>
      <c r="D87" s="203" t="s">
        <v>1168</v>
      </c>
      <c r="E87" s="69"/>
      <c r="F87" s="39"/>
    </row>
    <row r="88" spans="1:6" x14ac:dyDescent="0.3">
      <c r="A88" s="16">
        <f t="shared" si="3"/>
        <v>61</v>
      </c>
      <c r="B88" s="41"/>
      <c r="C88" s="100" t="s">
        <v>1567</v>
      </c>
      <c r="D88" s="203" t="s">
        <v>1168</v>
      </c>
      <c r="E88" s="69"/>
      <c r="F88" s="39"/>
    </row>
    <row r="89" spans="1:6" x14ac:dyDescent="0.3">
      <c r="A89" s="16">
        <f t="shared" si="3"/>
        <v>62</v>
      </c>
      <c r="B89" s="41"/>
      <c r="C89" s="100" t="s">
        <v>1568</v>
      </c>
      <c r="D89" s="203" t="s">
        <v>1168</v>
      </c>
      <c r="E89" s="69"/>
      <c r="F89" s="39"/>
    </row>
    <row r="90" spans="1:6" x14ac:dyDescent="0.3">
      <c r="A90" s="16">
        <f t="shared" si="3"/>
        <v>63</v>
      </c>
      <c r="B90" s="41"/>
      <c r="C90" s="100" t="s">
        <v>1569</v>
      </c>
      <c r="D90" s="203" t="s">
        <v>1168</v>
      </c>
      <c r="E90" s="69"/>
      <c r="F90" s="39"/>
    </row>
    <row r="91" spans="1:6" x14ac:dyDescent="0.3">
      <c r="A91" s="16">
        <f t="shared" si="3"/>
        <v>64</v>
      </c>
      <c r="B91" s="41"/>
      <c r="C91" s="100" t="s">
        <v>1570</v>
      </c>
      <c r="D91" s="203" t="s">
        <v>1168</v>
      </c>
      <c r="E91" s="69"/>
      <c r="F91" s="39"/>
    </row>
    <row r="92" spans="1:6" x14ac:dyDescent="0.3">
      <c r="A92" s="73"/>
      <c r="B92" s="219"/>
      <c r="C92" s="217" t="s">
        <v>1514</v>
      </c>
      <c r="D92" s="217"/>
      <c r="E92" s="80"/>
      <c r="F92" s="76"/>
    </row>
    <row r="93" spans="1:6" x14ac:dyDescent="0.3">
      <c r="A93" s="16">
        <v>65</v>
      </c>
      <c r="B93" s="41"/>
      <c r="C93" s="100" t="s">
        <v>1571</v>
      </c>
      <c r="D93" s="203" t="s">
        <v>1168</v>
      </c>
      <c r="E93" s="69"/>
      <c r="F93" s="39"/>
    </row>
    <row r="94" spans="1:6" x14ac:dyDescent="0.3">
      <c r="A94" s="16">
        <f t="shared" ref="A94:A98" si="4">A93+1</f>
        <v>66</v>
      </c>
      <c r="B94" s="41"/>
      <c r="C94" s="100" t="s">
        <v>1572</v>
      </c>
      <c r="D94" s="203" t="s">
        <v>1168</v>
      </c>
      <c r="E94" s="69"/>
      <c r="F94" s="39"/>
    </row>
    <row r="95" spans="1:6" x14ac:dyDescent="0.3">
      <c r="A95" s="16">
        <f t="shared" si="4"/>
        <v>67</v>
      </c>
      <c r="B95" s="41"/>
      <c r="C95" s="100" t="s">
        <v>1573</v>
      </c>
      <c r="D95" s="203" t="s">
        <v>1168</v>
      </c>
      <c r="E95" s="69"/>
      <c r="F95" s="39"/>
    </row>
    <row r="96" spans="1:6" x14ac:dyDescent="0.3">
      <c r="A96" s="16">
        <f t="shared" si="4"/>
        <v>68</v>
      </c>
      <c r="B96" s="41"/>
      <c r="C96" s="100" t="s">
        <v>1574</v>
      </c>
      <c r="D96" s="203" t="s">
        <v>1168</v>
      </c>
      <c r="E96" s="69"/>
      <c r="F96" s="39"/>
    </row>
    <row r="97" spans="1:6" x14ac:dyDescent="0.3">
      <c r="A97" s="16">
        <f t="shared" si="4"/>
        <v>69</v>
      </c>
      <c r="B97" s="41"/>
      <c r="C97" s="100" t="s">
        <v>1575</v>
      </c>
      <c r="D97" s="203" t="s">
        <v>1168</v>
      </c>
      <c r="E97" s="69"/>
      <c r="F97" s="39"/>
    </row>
    <row r="98" spans="1:6" x14ac:dyDescent="0.3">
      <c r="A98" s="16">
        <f t="shared" si="4"/>
        <v>70</v>
      </c>
      <c r="B98" s="41"/>
      <c r="C98" s="100" t="s">
        <v>1576</v>
      </c>
      <c r="D98" s="203" t="s">
        <v>1168</v>
      </c>
      <c r="E98" s="69"/>
      <c r="F98" s="39"/>
    </row>
    <row r="99" spans="1:6" x14ac:dyDescent="0.3">
      <c r="A99" s="73"/>
      <c r="B99" s="219"/>
      <c r="C99" s="217" t="s">
        <v>1515</v>
      </c>
      <c r="D99" s="217"/>
      <c r="E99" s="80"/>
      <c r="F99" s="76"/>
    </row>
    <row r="100" spans="1:6" x14ac:dyDescent="0.3">
      <c r="A100" s="16">
        <v>71</v>
      </c>
      <c r="B100" s="41"/>
      <c r="C100" s="100" t="s">
        <v>1577</v>
      </c>
      <c r="D100" s="203" t="s">
        <v>1168</v>
      </c>
      <c r="E100" s="69"/>
      <c r="F100" s="39"/>
    </row>
    <row r="101" spans="1:6" x14ac:dyDescent="0.3">
      <c r="A101" s="16">
        <f t="shared" ref="A101:A105" si="5">A100+1</f>
        <v>72</v>
      </c>
      <c r="B101" s="41"/>
      <c r="C101" s="100" t="s">
        <v>1578</v>
      </c>
      <c r="D101" s="203" t="s">
        <v>1168</v>
      </c>
      <c r="E101" s="69"/>
      <c r="F101" s="39"/>
    </row>
    <row r="102" spans="1:6" x14ac:dyDescent="0.3">
      <c r="A102" s="16">
        <f t="shared" si="5"/>
        <v>73</v>
      </c>
      <c r="B102" s="41"/>
      <c r="C102" s="100" t="s">
        <v>1579</v>
      </c>
      <c r="D102" s="203" t="s">
        <v>1168</v>
      </c>
      <c r="E102" s="69"/>
      <c r="F102" s="39"/>
    </row>
    <row r="103" spans="1:6" x14ac:dyDescent="0.3">
      <c r="A103" s="16">
        <f t="shared" si="5"/>
        <v>74</v>
      </c>
      <c r="B103" s="41"/>
      <c r="C103" s="100" t="s">
        <v>1580</v>
      </c>
      <c r="D103" s="203" t="s">
        <v>1168</v>
      </c>
      <c r="E103" s="69"/>
      <c r="F103" s="39"/>
    </row>
    <row r="104" spans="1:6" x14ac:dyDescent="0.3">
      <c r="A104" s="16">
        <f t="shared" si="5"/>
        <v>75</v>
      </c>
      <c r="B104" s="41"/>
      <c r="C104" s="100" t="s">
        <v>1581</v>
      </c>
      <c r="D104" s="203" t="s">
        <v>1168</v>
      </c>
      <c r="E104" s="69"/>
      <c r="F104" s="39"/>
    </row>
    <row r="105" spans="1:6" x14ac:dyDescent="0.3">
      <c r="A105" s="16">
        <f t="shared" si="5"/>
        <v>76</v>
      </c>
      <c r="B105" s="41"/>
      <c r="C105" s="100" t="s">
        <v>1582</v>
      </c>
      <c r="D105" s="203" t="s">
        <v>1168</v>
      </c>
      <c r="E105" s="69"/>
      <c r="F105" s="39"/>
    </row>
    <row r="106" spans="1:6" x14ac:dyDescent="0.3">
      <c r="A106" s="73"/>
      <c r="B106" s="219"/>
      <c r="C106" s="217" t="s">
        <v>1516</v>
      </c>
      <c r="D106" s="217"/>
      <c r="E106" s="80"/>
      <c r="F106" s="76"/>
    </row>
    <row r="107" spans="1:6" x14ac:dyDescent="0.3">
      <c r="A107" s="16">
        <v>77</v>
      </c>
      <c r="B107" s="41"/>
      <c r="C107" s="100" t="s">
        <v>1583</v>
      </c>
      <c r="D107" s="203" t="s">
        <v>1168</v>
      </c>
      <c r="E107" s="69"/>
      <c r="F107" s="39"/>
    </row>
    <row r="108" spans="1:6" x14ac:dyDescent="0.3">
      <c r="A108" s="16">
        <f t="shared" ref="A108:A112" si="6">A107+1</f>
        <v>78</v>
      </c>
      <c r="B108" s="41"/>
      <c r="C108" s="100" t="s">
        <v>1584</v>
      </c>
      <c r="D108" s="203" t="s">
        <v>1168</v>
      </c>
      <c r="E108" s="69"/>
      <c r="F108" s="39"/>
    </row>
    <row r="109" spans="1:6" x14ac:dyDescent="0.3">
      <c r="A109" s="16">
        <f t="shared" si="6"/>
        <v>79</v>
      </c>
      <c r="B109" s="41"/>
      <c r="C109" s="100" t="s">
        <v>1629</v>
      </c>
      <c r="D109" s="203" t="s">
        <v>1168</v>
      </c>
      <c r="E109" s="69"/>
      <c r="F109" s="39"/>
    </row>
    <row r="110" spans="1:6" x14ac:dyDescent="0.3">
      <c r="A110" s="16">
        <f t="shared" si="6"/>
        <v>80</v>
      </c>
      <c r="B110" s="41"/>
      <c r="C110" s="100" t="s">
        <v>1585</v>
      </c>
      <c r="D110" s="203" t="s">
        <v>1168</v>
      </c>
      <c r="E110" s="69"/>
      <c r="F110" s="39"/>
    </row>
    <row r="111" spans="1:6" x14ac:dyDescent="0.3">
      <c r="A111" s="16">
        <f t="shared" si="6"/>
        <v>81</v>
      </c>
      <c r="B111" s="41"/>
      <c r="C111" s="100" t="s">
        <v>1586</v>
      </c>
      <c r="D111" s="203" t="s">
        <v>1168</v>
      </c>
      <c r="E111" s="69"/>
      <c r="F111" s="39"/>
    </row>
    <row r="112" spans="1:6" x14ac:dyDescent="0.3">
      <c r="A112" s="16">
        <f t="shared" si="6"/>
        <v>82</v>
      </c>
      <c r="B112" s="41"/>
      <c r="C112" s="100" t="s">
        <v>1587</v>
      </c>
      <c r="D112" s="203" t="s">
        <v>1168</v>
      </c>
      <c r="E112" s="69"/>
      <c r="F112" s="39"/>
    </row>
    <row r="113" spans="1:6" x14ac:dyDescent="0.3">
      <c r="A113" s="73"/>
      <c r="B113" s="219"/>
      <c r="C113" s="217" t="s">
        <v>1517</v>
      </c>
      <c r="D113" s="217"/>
      <c r="E113" s="80"/>
      <c r="F113" s="76"/>
    </row>
    <row r="114" spans="1:6" x14ac:dyDescent="0.3">
      <c r="A114" s="16">
        <v>83</v>
      </c>
      <c r="B114" s="100"/>
      <c r="C114" s="100" t="s">
        <v>1588</v>
      </c>
      <c r="D114" s="203" t="s">
        <v>1118</v>
      </c>
      <c r="E114" s="100"/>
      <c r="F114" s="100"/>
    </row>
    <row r="115" spans="1:6" x14ac:dyDescent="0.3">
      <c r="A115" s="16">
        <f t="shared" ref="A115:A119" si="7">A114+1</f>
        <v>84</v>
      </c>
      <c r="B115" s="100"/>
      <c r="C115" s="100" t="s">
        <v>1589</v>
      </c>
      <c r="D115" s="203" t="s">
        <v>1118</v>
      </c>
      <c r="E115" s="100"/>
      <c r="F115" s="39"/>
    </row>
    <row r="116" spans="1:6" x14ac:dyDescent="0.3">
      <c r="A116" s="16">
        <f t="shared" si="7"/>
        <v>85</v>
      </c>
      <c r="B116" s="100"/>
      <c r="C116" s="100" t="s">
        <v>1590</v>
      </c>
      <c r="D116" s="203" t="s">
        <v>1118</v>
      </c>
      <c r="E116" s="216" t="s">
        <v>95</v>
      </c>
      <c r="F116" s="39"/>
    </row>
    <row r="117" spans="1:6" x14ac:dyDescent="0.3">
      <c r="A117" s="16">
        <f t="shared" si="7"/>
        <v>86</v>
      </c>
      <c r="B117" s="221"/>
      <c r="C117" s="100" t="s">
        <v>1591</v>
      </c>
      <c r="D117" s="203" t="s">
        <v>1118</v>
      </c>
      <c r="E117" s="100"/>
      <c r="F117" s="39"/>
    </row>
    <row r="118" spans="1:6" x14ac:dyDescent="0.3">
      <c r="A118" s="16">
        <f t="shared" si="7"/>
        <v>87</v>
      </c>
      <c r="B118" s="100"/>
      <c r="C118" s="100" t="s">
        <v>1592</v>
      </c>
      <c r="D118" s="203" t="s">
        <v>1118</v>
      </c>
      <c r="E118" s="100"/>
      <c r="F118" s="100"/>
    </row>
    <row r="119" spans="1:6" x14ac:dyDescent="0.3">
      <c r="A119" s="16">
        <f t="shared" si="7"/>
        <v>88</v>
      </c>
      <c r="B119" s="100"/>
      <c r="C119" s="100" t="s">
        <v>1593</v>
      </c>
      <c r="D119" s="203" t="s">
        <v>1118</v>
      </c>
      <c r="E119" s="100"/>
      <c r="F119" s="100"/>
    </row>
    <row r="120" spans="1:6" x14ac:dyDescent="0.3">
      <c r="A120" s="73"/>
      <c r="B120" s="217"/>
      <c r="C120" s="217" t="s">
        <v>1518</v>
      </c>
      <c r="D120" s="217"/>
      <c r="E120" s="217"/>
      <c r="F120" s="217"/>
    </row>
    <row r="121" spans="1:6" x14ac:dyDescent="0.3">
      <c r="A121" s="16">
        <v>89</v>
      </c>
      <c r="B121" s="100"/>
      <c r="C121" s="100" t="s">
        <v>1594</v>
      </c>
      <c r="D121" s="203" t="s">
        <v>1118</v>
      </c>
      <c r="E121" s="100"/>
      <c r="F121" s="100"/>
    </row>
    <row r="122" spans="1:6" x14ac:dyDescent="0.3">
      <c r="A122" s="16">
        <f t="shared" ref="A122:A126" si="8">A121+1</f>
        <v>90</v>
      </c>
      <c r="B122" s="100"/>
      <c r="C122" s="100" t="s">
        <v>1595</v>
      </c>
      <c r="D122" s="203" t="s">
        <v>1118</v>
      </c>
      <c r="E122" s="100"/>
      <c r="F122" s="100"/>
    </row>
    <row r="123" spans="1:6" x14ac:dyDescent="0.3">
      <c r="A123" s="16">
        <f t="shared" si="8"/>
        <v>91</v>
      </c>
      <c r="B123" s="100"/>
      <c r="C123" s="100" t="s">
        <v>1596</v>
      </c>
      <c r="D123" s="203" t="s">
        <v>1118</v>
      </c>
      <c r="E123" s="100"/>
      <c r="F123" s="100"/>
    </row>
    <row r="124" spans="1:6" x14ac:dyDescent="0.3">
      <c r="A124" s="16">
        <f t="shared" si="8"/>
        <v>92</v>
      </c>
      <c r="B124" s="100"/>
      <c r="C124" s="100" t="s">
        <v>1597</v>
      </c>
      <c r="D124" s="203" t="s">
        <v>1118</v>
      </c>
      <c r="E124" s="100"/>
      <c r="F124" s="100"/>
    </row>
    <row r="125" spans="1:6" x14ac:dyDescent="0.3">
      <c r="A125" s="16">
        <f t="shared" si="8"/>
        <v>93</v>
      </c>
      <c r="B125" s="100"/>
      <c r="C125" s="100" t="s">
        <v>1598</v>
      </c>
      <c r="D125" s="203" t="s">
        <v>1118</v>
      </c>
      <c r="E125" s="100"/>
      <c r="F125" s="100"/>
    </row>
    <row r="126" spans="1:6" x14ac:dyDescent="0.3">
      <c r="A126" s="16">
        <f t="shared" si="8"/>
        <v>94</v>
      </c>
      <c r="B126" s="100"/>
      <c r="C126" s="100" t="s">
        <v>1599</v>
      </c>
      <c r="D126" s="203" t="s">
        <v>1118</v>
      </c>
      <c r="E126" s="100"/>
      <c r="F126" s="100"/>
    </row>
    <row r="127" spans="1:6" x14ac:dyDescent="0.3">
      <c r="A127" s="73"/>
      <c r="B127" s="217"/>
      <c r="C127" s="217" t="s">
        <v>1519</v>
      </c>
      <c r="D127" s="217"/>
      <c r="E127" s="217"/>
      <c r="F127" s="217"/>
    </row>
    <row r="128" spans="1:6" x14ac:dyDescent="0.3">
      <c r="A128" s="16">
        <v>95</v>
      </c>
      <c r="B128" s="100"/>
      <c r="C128" s="100" t="s">
        <v>1600</v>
      </c>
      <c r="D128" s="203" t="s">
        <v>1118</v>
      </c>
      <c r="E128" s="100"/>
      <c r="F128" s="100"/>
    </row>
    <row r="129" spans="1:6" x14ac:dyDescent="0.3">
      <c r="A129" s="16">
        <f t="shared" ref="A129:A133" si="9">A128+1</f>
        <v>96</v>
      </c>
      <c r="B129" s="100"/>
      <c r="C129" s="100" t="s">
        <v>1601</v>
      </c>
      <c r="D129" s="203" t="s">
        <v>1118</v>
      </c>
      <c r="E129" s="100"/>
      <c r="F129" s="100"/>
    </row>
    <row r="130" spans="1:6" x14ac:dyDescent="0.3">
      <c r="A130" s="16">
        <f t="shared" si="9"/>
        <v>97</v>
      </c>
      <c r="B130" s="100"/>
      <c r="C130" s="100" t="s">
        <v>1602</v>
      </c>
      <c r="D130" s="203" t="s">
        <v>1118</v>
      </c>
      <c r="E130" s="100"/>
      <c r="F130" s="100"/>
    </row>
    <row r="131" spans="1:6" x14ac:dyDescent="0.3">
      <c r="A131" s="16">
        <f t="shared" si="9"/>
        <v>98</v>
      </c>
      <c r="B131" s="100"/>
      <c r="C131" s="100" t="s">
        <v>1603</v>
      </c>
      <c r="D131" s="203" t="s">
        <v>1118</v>
      </c>
      <c r="E131" s="100"/>
      <c r="F131" s="100"/>
    </row>
    <row r="132" spans="1:6" x14ac:dyDescent="0.3">
      <c r="A132" s="16">
        <f t="shared" si="9"/>
        <v>99</v>
      </c>
      <c r="B132" s="100"/>
      <c r="C132" s="100" t="s">
        <v>1604</v>
      </c>
      <c r="D132" s="203" t="s">
        <v>1118</v>
      </c>
      <c r="E132" s="100"/>
      <c r="F132" s="100"/>
    </row>
    <row r="133" spans="1:6" x14ac:dyDescent="0.3">
      <c r="A133" s="16">
        <f t="shared" si="9"/>
        <v>100</v>
      </c>
      <c r="B133" s="100"/>
      <c r="C133" s="100" t="s">
        <v>1605</v>
      </c>
      <c r="D133" s="203" t="s">
        <v>1118</v>
      </c>
      <c r="E133" s="100"/>
      <c r="F133" s="100"/>
    </row>
    <row r="134" spans="1:6" x14ac:dyDescent="0.3">
      <c r="A134" s="73"/>
      <c r="B134" s="217"/>
      <c r="C134" s="217" t="s">
        <v>1520</v>
      </c>
      <c r="D134" s="217"/>
      <c r="E134" s="217"/>
      <c r="F134" s="217"/>
    </row>
    <row r="135" spans="1:6" x14ac:dyDescent="0.3">
      <c r="A135" s="16">
        <v>101</v>
      </c>
      <c r="B135" s="100"/>
      <c r="C135" s="100" t="s">
        <v>1570</v>
      </c>
      <c r="D135" s="203" t="s">
        <v>1118</v>
      </c>
      <c r="E135" s="100"/>
      <c r="F135" s="100"/>
    </row>
    <row r="136" spans="1:6" x14ac:dyDescent="0.3">
      <c r="A136" s="16">
        <f t="shared" ref="A136:A140" si="10">A135+1</f>
        <v>102</v>
      </c>
      <c r="B136" s="100"/>
      <c r="C136" s="100" t="s">
        <v>1606</v>
      </c>
      <c r="D136" s="203" t="s">
        <v>1118</v>
      </c>
      <c r="E136" s="100"/>
      <c r="F136" s="100"/>
    </row>
    <row r="137" spans="1:6" x14ac:dyDescent="0.3">
      <c r="A137" s="16">
        <f t="shared" si="10"/>
        <v>103</v>
      </c>
      <c r="B137" s="100"/>
      <c r="C137" s="100" t="s">
        <v>1607</v>
      </c>
      <c r="D137" s="203" t="s">
        <v>1118</v>
      </c>
      <c r="E137" s="100"/>
      <c r="F137" s="100"/>
    </row>
    <row r="138" spans="1:6" x14ac:dyDescent="0.3">
      <c r="A138" s="16">
        <f t="shared" si="10"/>
        <v>104</v>
      </c>
      <c r="B138" s="100"/>
      <c r="C138" s="100" t="s">
        <v>1608</v>
      </c>
      <c r="D138" s="203" t="s">
        <v>1118</v>
      </c>
      <c r="E138" s="100"/>
      <c r="F138" s="100"/>
    </row>
    <row r="139" spans="1:6" x14ac:dyDescent="0.3">
      <c r="A139" s="16">
        <f t="shared" si="10"/>
        <v>105</v>
      </c>
      <c r="B139" s="100"/>
      <c r="C139" s="100" t="s">
        <v>1609</v>
      </c>
      <c r="D139" s="203" t="s">
        <v>1118</v>
      </c>
      <c r="E139" s="100"/>
      <c r="F139" s="100"/>
    </row>
    <row r="140" spans="1:6" x14ac:dyDescent="0.3">
      <c r="A140" s="16">
        <f t="shared" si="10"/>
        <v>106</v>
      </c>
      <c r="B140" s="100"/>
      <c r="C140" s="100" t="s">
        <v>1610</v>
      </c>
      <c r="D140" s="203" t="s">
        <v>1118</v>
      </c>
      <c r="E140" s="100"/>
      <c r="F140" s="100"/>
    </row>
    <row r="141" spans="1:6" x14ac:dyDescent="0.3">
      <c r="A141" s="73"/>
      <c r="B141" s="217"/>
      <c r="C141" s="217" t="s">
        <v>1521</v>
      </c>
      <c r="D141" s="217"/>
      <c r="E141" s="217"/>
      <c r="F141" s="217"/>
    </row>
    <row r="142" spans="1:6" x14ac:dyDescent="0.3">
      <c r="A142" s="16">
        <v>107</v>
      </c>
      <c r="B142" s="100"/>
      <c r="C142" s="100" t="s">
        <v>1611</v>
      </c>
      <c r="D142" s="203" t="s">
        <v>1118</v>
      </c>
      <c r="E142" s="100"/>
      <c r="F142" s="100"/>
    </row>
    <row r="143" spans="1:6" x14ac:dyDescent="0.3">
      <c r="A143" s="16">
        <f t="shared" ref="A143:A147" si="11">A142+1</f>
        <v>108</v>
      </c>
      <c r="B143" s="100"/>
      <c r="C143" s="100" t="s">
        <v>1612</v>
      </c>
      <c r="D143" s="203" t="s">
        <v>1118</v>
      </c>
      <c r="E143" s="100"/>
      <c r="F143" s="100"/>
    </row>
    <row r="144" spans="1:6" x14ac:dyDescent="0.3">
      <c r="A144" s="16">
        <f t="shared" si="11"/>
        <v>109</v>
      </c>
      <c r="B144" s="100"/>
      <c r="C144" s="100" t="s">
        <v>1613</v>
      </c>
      <c r="D144" s="203" t="s">
        <v>1118</v>
      </c>
      <c r="E144" s="100"/>
      <c r="F144" s="100"/>
    </row>
    <row r="145" spans="1:6" x14ac:dyDescent="0.3">
      <c r="A145" s="16">
        <f t="shared" si="11"/>
        <v>110</v>
      </c>
      <c r="B145" s="100"/>
      <c r="C145" s="100" t="s">
        <v>1614</v>
      </c>
      <c r="D145" s="203" t="s">
        <v>1118</v>
      </c>
      <c r="E145" s="100"/>
      <c r="F145" s="100"/>
    </row>
    <row r="146" spans="1:6" x14ac:dyDescent="0.3">
      <c r="A146" s="16">
        <f t="shared" si="11"/>
        <v>111</v>
      </c>
      <c r="B146" s="100"/>
      <c r="C146" s="100" t="s">
        <v>1615</v>
      </c>
      <c r="D146" s="203" t="s">
        <v>1118</v>
      </c>
      <c r="E146" s="100"/>
      <c r="F146" s="100"/>
    </row>
    <row r="147" spans="1:6" x14ac:dyDescent="0.3">
      <c r="A147" s="16">
        <f t="shared" si="11"/>
        <v>112</v>
      </c>
      <c r="B147" s="100"/>
      <c r="C147" s="100" t="s">
        <v>1616</v>
      </c>
      <c r="D147" s="203" t="s">
        <v>1118</v>
      </c>
      <c r="E147" s="100"/>
      <c r="F147" s="100"/>
    </row>
    <row r="148" spans="1:6" x14ac:dyDescent="0.3">
      <c r="A148" s="73"/>
      <c r="B148" s="217"/>
      <c r="C148" s="217" t="s">
        <v>1522</v>
      </c>
      <c r="D148" s="217"/>
      <c r="E148" s="217"/>
      <c r="F148" s="217"/>
    </row>
    <row r="149" spans="1:6" x14ac:dyDescent="0.3">
      <c r="A149" s="16">
        <v>113</v>
      </c>
      <c r="B149" s="100"/>
      <c r="C149" s="100" t="s">
        <v>1617</v>
      </c>
      <c r="D149" s="203" t="s">
        <v>1118</v>
      </c>
      <c r="E149" s="100"/>
      <c r="F149" s="100"/>
    </row>
    <row r="150" spans="1:6" x14ac:dyDescent="0.3">
      <c r="A150" s="16">
        <f t="shared" ref="A150:A154" si="12">A149+1</f>
        <v>114</v>
      </c>
      <c r="B150" s="100"/>
      <c r="C150" s="100" t="s">
        <v>1618</v>
      </c>
      <c r="D150" s="203" t="s">
        <v>1118</v>
      </c>
      <c r="E150" s="100"/>
      <c r="F150" s="100"/>
    </row>
    <row r="151" spans="1:6" x14ac:dyDescent="0.3">
      <c r="A151" s="16">
        <f t="shared" si="12"/>
        <v>115</v>
      </c>
      <c r="B151" s="100"/>
      <c r="C151" s="100" t="s">
        <v>1619</v>
      </c>
      <c r="D151" s="203" t="s">
        <v>1118</v>
      </c>
      <c r="E151" s="100"/>
      <c r="F151" s="100"/>
    </row>
    <row r="152" spans="1:6" x14ac:dyDescent="0.3">
      <c r="A152" s="16">
        <f t="shared" si="12"/>
        <v>116</v>
      </c>
      <c r="B152" s="100"/>
      <c r="C152" s="100" t="s">
        <v>1620</v>
      </c>
      <c r="D152" s="203" t="s">
        <v>1118</v>
      </c>
      <c r="E152" s="100"/>
      <c r="F152" s="100"/>
    </row>
    <row r="153" spans="1:6" x14ac:dyDescent="0.3">
      <c r="A153" s="16">
        <f t="shared" si="12"/>
        <v>117</v>
      </c>
      <c r="B153" s="100"/>
      <c r="C153" s="100" t="s">
        <v>1621</v>
      </c>
      <c r="D153" s="203" t="s">
        <v>1118</v>
      </c>
      <c r="E153" s="100"/>
      <c r="F153" s="100"/>
    </row>
    <row r="154" spans="1:6" x14ac:dyDescent="0.3">
      <c r="A154" s="16">
        <f t="shared" si="12"/>
        <v>118</v>
      </c>
      <c r="B154" s="100"/>
      <c r="C154" s="100" t="s">
        <v>1622</v>
      </c>
      <c r="D154" s="203" t="s">
        <v>1118</v>
      </c>
      <c r="E154" s="100"/>
      <c r="F154" s="100"/>
    </row>
    <row r="155" spans="1:6" x14ac:dyDescent="0.3">
      <c r="A155" s="73"/>
      <c r="B155" s="217"/>
      <c r="C155" s="217" t="s">
        <v>1523</v>
      </c>
      <c r="D155" s="217"/>
      <c r="E155" s="217"/>
      <c r="F155" s="217"/>
    </row>
    <row r="156" spans="1:6" x14ac:dyDescent="0.3">
      <c r="A156" s="16">
        <v>119</v>
      </c>
      <c r="B156" s="100"/>
      <c r="C156" s="100" t="s">
        <v>1623</v>
      </c>
      <c r="D156" s="203" t="s">
        <v>1118</v>
      </c>
      <c r="E156" s="100"/>
      <c r="F156" s="100"/>
    </row>
    <row r="157" spans="1:6" x14ac:dyDescent="0.3">
      <c r="A157" s="16">
        <f t="shared" ref="A157:A161" si="13">A156+1</f>
        <v>120</v>
      </c>
      <c r="B157" s="100"/>
      <c r="C157" s="100" t="s">
        <v>1624</v>
      </c>
      <c r="D157" s="203" t="s">
        <v>1118</v>
      </c>
      <c r="E157" s="100"/>
      <c r="F157" s="100"/>
    </row>
    <row r="158" spans="1:6" x14ac:dyDescent="0.3">
      <c r="A158" s="16">
        <f t="shared" si="13"/>
        <v>121</v>
      </c>
      <c r="B158" s="100"/>
      <c r="C158" s="100" t="s">
        <v>1625</v>
      </c>
      <c r="D158" s="203" t="s">
        <v>1118</v>
      </c>
      <c r="E158" s="100"/>
      <c r="F158" s="100"/>
    </row>
    <row r="159" spans="1:6" x14ac:dyDescent="0.3">
      <c r="A159" s="16">
        <f t="shared" si="13"/>
        <v>122</v>
      </c>
      <c r="B159" s="100"/>
      <c r="C159" s="100" t="s">
        <v>1626</v>
      </c>
      <c r="D159" s="203" t="s">
        <v>1118</v>
      </c>
      <c r="E159" s="100"/>
      <c r="F159" s="100"/>
    </row>
    <row r="160" spans="1:6" x14ac:dyDescent="0.3">
      <c r="A160" s="16">
        <f t="shared" si="13"/>
        <v>123</v>
      </c>
      <c r="B160" s="100"/>
      <c r="C160" s="100" t="s">
        <v>1627</v>
      </c>
      <c r="D160" s="203" t="s">
        <v>1118</v>
      </c>
      <c r="E160" s="100"/>
      <c r="F160" s="100"/>
    </row>
    <row r="161" spans="1:7" x14ac:dyDescent="0.3">
      <c r="A161" s="16">
        <f t="shared" si="13"/>
        <v>124</v>
      </c>
      <c r="B161" s="100"/>
      <c r="C161" s="100" t="s">
        <v>1628</v>
      </c>
      <c r="D161" s="203" t="s">
        <v>1118</v>
      </c>
      <c r="E161" s="100"/>
      <c r="F161" s="100"/>
    </row>
    <row r="167" spans="1:7" x14ac:dyDescent="0.3">
      <c r="F167" s="25" t="s">
        <v>95</v>
      </c>
      <c r="G167" s="222"/>
    </row>
  </sheetData>
  <mergeCells count="17">
    <mergeCell ref="H3:J3"/>
    <mergeCell ref="C4:E4"/>
    <mergeCell ref="C15:E15"/>
    <mergeCell ref="A1:B4"/>
    <mergeCell ref="C1:E1"/>
    <mergeCell ref="C2:E2"/>
    <mergeCell ref="C3:E3"/>
    <mergeCell ref="A6:F6"/>
    <mergeCell ref="C7:E7"/>
    <mergeCell ref="C8:E8"/>
    <mergeCell ref="A13:F13"/>
    <mergeCell ref="B14:D14"/>
    <mergeCell ref="C21:D21"/>
    <mergeCell ref="A17:D17"/>
    <mergeCell ref="A18:D18"/>
    <mergeCell ref="B19:C19"/>
    <mergeCell ref="B20:C20"/>
  </mergeCells>
  <phoneticPr fontId="2" type="noConversion"/>
  <conditionalFormatting sqref="D19:D20 D23:D42">
    <cfRule type="containsText" dxfId="198" priority="133" operator="containsText" text="Atende Parcialmente">
      <formula>NOT(ISERROR(SEARCH("Atende Parcialmente",D19)))</formula>
    </cfRule>
    <cfRule type="containsText" dxfId="197" priority="134" operator="containsText" text="Não Se Aplica">
      <formula>NOT(ISERROR(SEARCH("Não Se Aplica",D19)))</formula>
    </cfRule>
    <cfRule type="containsText" dxfId="196" priority="135" operator="containsText" text="Não Atende">
      <formula>NOT(ISERROR(SEARCH("Não Atende",D19)))</formula>
    </cfRule>
    <cfRule type="containsText" dxfId="195" priority="136" operator="containsText" text="Atende">
      <formula>NOT(ISERROR(SEARCH("Atende",D19)))</formula>
    </cfRule>
  </conditionalFormatting>
  <conditionalFormatting sqref="D44:D49">
    <cfRule type="containsText" dxfId="194" priority="121" operator="containsText" text="Atende Parcialmente">
      <formula>NOT(ISERROR(SEARCH("Atende Parcialmente",D44)))</formula>
    </cfRule>
    <cfRule type="containsText" dxfId="193" priority="122" operator="containsText" text="Não Se Aplica">
      <formula>NOT(ISERROR(SEARCH("Não Se Aplica",D44)))</formula>
    </cfRule>
    <cfRule type="containsText" dxfId="192" priority="123" operator="containsText" text="Não Atende">
      <formula>NOT(ISERROR(SEARCH("Não Atende",D44)))</formula>
    </cfRule>
    <cfRule type="containsText" dxfId="191" priority="124" operator="containsText" text="Atende">
      <formula>NOT(ISERROR(SEARCH("Atende",D44)))</formula>
    </cfRule>
  </conditionalFormatting>
  <conditionalFormatting sqref="D51:D56">
    <cfRule type="containsText" dxfId="190" priority="109" operator="containsText" text="Atende Parcialmente">
      <formula>NOT(ISERROR(SEARCH("Atende Parcialmente",D51)))</formula>
    </cfRule>
    <cfRule type="containsText" dxfId="189" priority="110" operator="containsText" text="Não Se Aplica">
      <formula>NOT(ISERROR(SEARCH("Não Se Aplica",D51)))</formula>
    </cfRule>
    <cfRule type="containsText" dxfId="188" priority="111" operator="containsText" text="Não Atende">
      <formula>NOT(ISERROR(SEARCH("Não Atende",D51)))</formula>
    </cfRule>
    <cfRule type="containsText" dxfId="187" priority="112" operator="containsText" text="Atende">
      <formula>NOT(ISERROR(SEARCH("Atende",D51)))</formula>
    </cfRule>
  </conditionalFormatting>
  <conditionalFormatting sqref="D58:D63">
    <cfRule type="containsText" dxfId="186" priority="105" operator="containsText" text="Atende Parcialmente">
      <formula>NOT(ISERROR(SEARCH("Atende Parcialmente",D58)))</formula>
    </cfRule>
    <cfRule type="containsText" dxfId="185" priority="106" operator="containsText" text="Não Se Aplica">
      <formula>NOT(ISERROR(SEARCH("Não Se Aplica",D58)))</formula>
    </cfRule>
    <cfRule type="containsText" dxfId="184" priority="107" operator="containsText" text="Não Atende">
      <formula>NOT(ISERROR(SEARCH("Não Atende",D58)))</formula>
    </cfRule>
    <cfRule type="containsText" dxfId="183" priority="108" operator="containsText" text="Atende">
      <formula>NOT(ISERROR(SEARCH("Atende",D58)))</formula>
    </cfRule>
  </conditionalFormatting>
  <conditionalFormatting sqref="D65:D70 D72:D77">
    <cfRule type="containsText" dxfId="182" priority="101" operator="containsText" text="Atende Parcialmente">
      <formula>NOT(ISERROR(SEARCH("Atende Parcialmente",D65)))</formula>
    </cfRule>
    <cfRule type="containsText" dxfId="181" priority="102" operator="containsText" text="Não Se Aplica">
      <formula>NOT(ISERROR(SEARCH("Não Se Aplica",D65)))</formula>
    </cfRule>
    <cfRule type="containsText" dxfId="180" priority="103" operator="containsText" text="Não Atende">
      <formula>NOT(ISERROR(SEARCH("Não Atende",D65)))</formula>
    </cfRule>
    <cfRule type="containsText" dxfId="179" priority="104" operator="containsText" text="Atende">
      <formula>NOT(ISERROR(SEARCH("Atende",D65)))</formula>
    </cfRule>
  </conditionalFormatting>
  <conditionalFormatting sqref="D79:D84">
    <cfRule type="containsText" dxfId="178" priority="1" operator="containsText" text="Atende Parcialmente">
      <formula>NOT(ISERROR(SEARCH("Atende Parcialmente",D79)))</formula>
    </cfRule>
    <cfRule type="containsText" dxfId="177" priority="2" operator="containsText" text="Não Se Aplica">
      <formula>NOT(ISERROR(SEARCH("Não Se Aplica",D79)))</formula>
    </cfRule>
    <cfRule type="containsText" dxfId="176" priority="3" operator="containsText" text="Não Atende">
      <formula>NOT(ISERROR(SEARCH("Não Atende",D79)))</formula>
    </cfRule>
    <cfRule type="containsText" dxfId="175" priority="4" operator="containsText" text="Atende">
      <formula>NOT(ISERROR(SEARCH("Atende",D79)))</formula>
    </cfRule>
  </conditionalFormatting>
  <conditionalFormatting sqref="D86:D91">
    <cfRule type="containsText" dxfId="174" priority="93" operator="containsText" text="Atende Parcialmente">
      <formula>NOT(ISERROR(SEARCH("Atende Parcialmente",D86)))</formula>
    </cfRule>
    <cfRule type="containsText" dxfId="173" priority="94" operator="containsText" text="Não Se Aplica">
      <formula>NOT(ISERROR(SEARCH("Não Se Aplica",D86)))</formula>
    </cfRule>
    <cfRule type="containsText" dxfId="172" priority="95" operator="containsText" text="Não Atende">
      <formula>NOT(ISERROR(SEARCH("Não Atende",D86)))</formula>
    </cfRule>
    <cfRule type="containsText" dxfId="171" priority="96" operator="containsText" text="Atende">
      <formula>NOT(ISERROR(SEARCH("Atende",D86)))</formula>
    </cfRule>
  </conditionalFormatting>
  <conditionalFormatting sqref="D93:D98">
    <cfRule type="containsText" dxfId="170" priority="85" operator="containsText" text="Atende Parcialmente">
      <formula>NOT(ISERROR(SEARCH("Atende Parcialmente",D93)))</formula>
    </cfRule>
    <cfRule type="containsText" dxfId="169" priority="86" operator="containsText" text="Não Se Aplica">
      <formula>NOT(ISERROR(SEARCH("Não Se Aplica",D93)))</formula>
    </cfRule>
    <cfRule type="containsText" dxfId="168" priority="87" operator="containsText" text="Não Atende">
      <formula>NOT(ISERROR(SEARCH("Não Atende",D93)))</formula>
    </cfRule>
    <cfRule type="containsText" dxfId="167" priority="88" operator="containsText" text="Atende">
      <formula>NOT(ISERROR(SEARCH("Atende",D93)))</formula>
    </cfRule>
  </conditionalFormatting>
  <conditionalFormatting sqref="D100:D105">
    <cfRule type="containsText" dxfId="166" priority="81" operator="containsText" text="Atende Parcialmente">
      <formula>NOT(ISERROR(SEARCH("Atende Parcialmente",D100)))</formula>
    </cfRule>
    <cfRule type="containsText" dxfId="165" priority="82" operator="containsText" text="Não Se Aplica">
      <formula>NOT(ISERROR(SEARCH("Não Se Aplica",D100)))</formula>
    </cfRule>
    <cfRule type="containsText" dxfId="164" priority="83" operator="containsText" text="Não Atende">
      <formula>NOT(ISERROR(SEARCH("Não Atende",D100)))</formula>
    </cfRule>
    <cfRule type="containsText" dxfId="163" priority="84" operator="containsText" text="Atende">
      <formula>NOT(ISERROR(SEARCH("Atende",D100)))</formula>
    </cfRule>
  </conditionalFormatting>
  <conditionalFormatting sqref="D107:D112">
    <cfRule type="containsText" dxfId="162" priority="73" operator="containsText" text="Atende Parcialmente">
      <formula>NOT(ISERROR(SEARCH("Atende Parcialmente",D107)))</formula>
    </cfRule>
    <cfRule type="containsText" dxfId="161" priority="74" operator="containsText" text="Não Se Aplica">
      <formula>NOT(ISERROR(SEARCH("Não Se Aplica",D107)))</formula>
    </cfRule>
    <cfRule type="containsText" dxfId="160" priority="75" operator="containsText" text="Não Atende">
      <formula>NOT(ISERROR(SEARCH("Não Atende",D107)))</formula>
    </cfRule>
    <cfRule type="containsText" dxfId="159" priority="76" operator="containsText" text="Atende">
      <formula>NOT(ISERROR(SEARCH("Atende",D107)))</formula>
    </cfRule>
  </conditionalFormatting>
  <conditionalFormatting sqref="D114:D119 D121:D126 D128:D133 D135:D140 D142:D147 D149:D154 D156:D161">
    <cfRule type="containsText" dxfId="158" priority="5" operator="containsText" text="Atende Parcialmente">
      <formula>NOT(ISERROR(SEARCH("Atende Parcialmente",D114)))</formula>
    </cfRule>
    <cfRule type="containsText" dxfId="157" priority="6" operator="containsText" text="Não Se Aplica">
      <formula>NOT(ISERROR(SEARCH("Não Se Aplica",D114)))</formula>
    </cfRule>
    <cfRule type="containsText" dxfId="156" priority="7" operator="containsText" text="Não Atende">
      <formula>NOT(ISERROR(SEARCH("Não Atende",D114)))</formula>
    </cfRule>
    <cfRule type="containsText" dxfId="155" priority="8" operator="containsText" text="Atende">
      <formula>NOT(ISERROR(SEARCH("Atende",D114)))</formula>
    </cfRule>
  </conditionalFormatting>
  <dataValidations count="1">
    <dataValidation type="list" allowBlank="1" showInputMessage="1" showErrorMessage="1" sqref="D23:D42 D156:D161 D149:D154 D142:D147 D135:D140 D128:D133 D121:D126 D114:D119 D107:D112 D100:D105 D93:D98 D86:D91 D79:D84 D72:D77 D65:D70 D58:D63 D51:D56 D44:D49 D19:D20" xr:uid="{7CADB19C-A43E-4F88-B691-6FE5E1ECF6C9}">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53D0E-7E66-455C-9A70-AD784ECA8935}">
  <sheetPr codeName="Planilha13"/>
  <dimension ref="A1:L269"/>
  <sheetViews>
    <sheetView showGridLines="0" view="pageBreakPreview" zoomScale="80" zoomScaleNormal="100" zoomScaleSheetLayoutView="80" workbookViewId="0">
      <selection activeCell="A13" sqref="A13:F13"/>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6384" width="9.140625" style="4"/>
  </cols>
  <sheetData>
    <row r="1" spans="1:12" x14ac:dyDescent="0.3">
      <c r="A1" s="270" t="e" vm="1">
        <v>#VALUE!</v>
      </c>
      <c r="B1" s="270"/>
      <c r="C1" s="271" t="s">
        <v>88</v>
      </c>
      <c r="D1" s="272"/>
      <c r="E1" s="273"/>
      <c r="F1" s="3" t="s">
        <v>17</v>
      </c>
      <c r="G1" s="1"/>
      <c r="H1" s="1"/>
      <c r="I1" s="31"/>
      <c r="J1" s="1"/>
      <c r="K1" s="1"/>
      <c r="L1" s="1"/>
    </row>
    <row r="2" spans="1:12" x14ac:dyDescent="0.3">
      <c r="A2" s="270"/>
      <c r="B2" s="270"/>
      <c r="C2" s="274" t="s">
        <v>90</v>
      </c>
      <c r="D2" s="275"/>
      <c r="E2" s="276"/>
      <c r="F2" s="5" t="s">
        <v>91</v>
      </c>
      <c r="G2" s="1"/>
      <c r="H2" s="1"/>
      <c r="I2" s="31"/>
      <c r="J2" s="1"/>
      <c r="K2" s="1"/>
      <c r="L2" s="1"/>
    </row>
    <row r="3" spans="1:12" x14ac:dyDescent="0.3">
      <c r="A3" s="270"/>
      <c r="B3" s="270"/>
      <c r="C3" s="274" t="s">
        <v>89</v>
      </c>
      <c r="D3" s="275"/>
      <c r="E3" s="276"/>
      <c r="F3" s="6" t="s">
        <v>7</v>
      </c>
      <c r="G3" s="7"/>
      <c r="H3" s="264" t="s">
        <v>1230</v>
      </c>
      <c r="I3" s="264"/>
      <c r="J3" s="264"/>
      <c r="K3" s="7"/>
      <c r="L3" s="7"/>
    </row>
    <row r="4" spans="1:12" x14ac:dyDescent="0.3">
      <c r="A4" s="270"/>
      <c r="B4" s="270"/>
      <c r="C4" s="277" t="s">
        <v>478</v>
      </c>
      <c r="D4" s="278"/>
      <c r="E4" s="279"/>
      <c r="F4" s="2"/>
      <c r="G4" s="8"/>
      <c r="I4" s="154"/>
      <c r="J4" s="8"/>
      <c r="K4" s="8"/>
      <c r="L4" s="8"/>
    </row>
    <row r="5" spans="1:12" ht="3.75" customHeight="1" x14ac:dyDescent="0.3">
      <c r="A5" s="9"/>
      <c r="B5" s="10"/>
      <c r="F5" s="11"/>
      <c r="I5" s="153"/>
    </row>
    <row r="6" spans="1:12" ht="15" customHeight="1" x14ac:dyDescent="0.3">
      <c r="A6" s="255" t="s">
        <v>9</v>
      </c>
      <c r="B6" s="255"/>
      <c r="C6" s="255"/>
      <c r="D6" s="255"/>
      <c r="E6" s="255"/>
      <c r="F6" s="255"/>
      <c r="H6" s="155" t="s">
        <v>1118</v>
      </c>
      <c r="I6" s="156">
        <f>COUNTIF(D$1:$D$300,"Atende")</f>
        <v>4</v>
      </c>
      <c r="J6" s="157">
        <f>I6/$I$10</f>
        <v>1.8691588785046728E-2</v>
      </c>
    </row>
    <row r="7" spans="1:12" ht="15" customHeight="1" x14ac:dyDescent="0.3">
      <c r="A7" s="36" t="s">
        <v>10</v>
      </c>
      <c r="B7" s="34"/>
      <c r="C7" s="280"/>
      <c r="D7" s="280"/>
      <c r="E7" s="280"/>
      <c r="F7" s="94"/>
      <c r="H7" s="158" t="s">
        <v>1168</v>
      </c>
      <c r="I7" s="156">
        <f>COUNTIF(D$1:$D$300,"Atende Parcialmente")</f>
        <v>192</v>
      </c>
      <c r="J7" s="157">
        <f t="shared" ref="J7:J10" si="0">I7/$I$10</f>
        <v>0.89719626168224298</v>
      </c>
    </row>
    <row r="8" spans="1:12" ht="15" customHeight="1" x14ac:dyDescent="0.3">
      <c r="A8" s="36" t="s">
        <v>11</v>
      </c>
      <c r="B8" s="34"/>
      <c r="C8" s="280"/>
      <c r="D8" s="280"/>
      <c r="E8" s="280"/>
      <c r="F8" s="94"/>
      <c r="H8" s="156" t="s">
        <v>1117</v>
      </c>
      <c r="I8" s="156">
        <f>COUNTIF(D$1:$D$300,"Não Atende")</f>
        <v>16</v>
      </c>
      <c r="J8" s="157">
        <f t="shared" si="0"/>
        <v>7.476635514018691E-2</v>
      </c>
    </row>
    <row r="9" spans="1:12" ht="15" customHeight="1" x14ac:dyDescent="0.3">
      <c r="A9" s="36" t="s">
        <v>12</v>
      </c>
      <c r="B9" s="34"/>
      <c r="C9" s="93"/>
      <c r="D9" s="8" t="s">
        <v>13</v>
      </c>
      <c r="E9" s="93"/>
      <c r="F9" s="94"/>
      <c r="H9" s="156" t="s">
        <v>1116</v>
      </c>
      <c r="I9" s="156">
        <f>COUNTIF(D$1:$D$300,"Não Se Aplica")</f>
        <v>2</v>
      </c>
      <c r="J9" s="157">
        <f t="shared" si="0"/>
        <v>9.3457943925233638E-3</v>
      </c>
    </row>
    <row r="10" spans="1:12" ht="15" customHeight="1" x14ac:dyDescent="0.3">
      <c r="A10" s="36" t="s">
        <v>14</v>
      </c>
      <c r="B10" s="34"/>
      <c r="C10" s="95"/>
      <c r="D10" s="8"/>
      <c r="E10" s="95"/>
      <c r="F10" s="94"/>
      <c r="I10" s="156">
        <f>SUM(I6:I9)</f>
        <v>214</v>
      </c>
      <c r="J10" s="157">
        <f t="shared" si="0"/>
        <v>1</v>
      </c>
    </row>
    <row r="11" spans="1:12" ht="15" customHeight="1" x14ac:dyDescent="0.3">
      <c r="A11" s="96" t="s">
        <v>15</v>
      </c>
      <c r="B11" s="34"/>
      <c r="C11" s="95"/>
      <c r="D11" s="8"/>
      <c r="E11" s="95"/>
      <c r="F11" s="94"/>
    </row>
    <row r="12" spans="1:12" ht="3.75" customHeight="1" x14ac:dyDescent="0.3">
      <c r="A12" s="33"/>
      <c r="B12" s="34"/>
    </row>
    <row r="13" spans="1:12" x14ac:dyDescent="0.3">
      <c r="A13" s="255" t="s">
        <v>0</v>
      </c>
      <c r="B13" s="255"/>
      <c r="C13" s="255"/>
      <c r="D13" s="255"/>
      <c r="E13" s="255"/>
      <c r="F13" s="255"/>
    </row>
    <row r="14" spans="1:12" ht="5.25" customHeight="1" x14ac:dyDescent="0.3">
      <c r="A14" s="33"/>
      <c r="B14" s="281"/>
      <c r="C14" s="281"/>
      <c r="D14" s="281"/>
    </row>
    <row r="15" spans="1:12" ht="15" customHeight="1" x14ac:dyDescent="0.3">
      <c r="A15" s="36" t="s">
        <v>18</v>
      </c>
      <c r="B15" s="32"/>
      <c r="C15" s="282"/>
      <c r="D15" s="282"/>
      <c r="E15" s="282"/>
    </row>
    <row r="16" spans="1:12" ht="15" customHeight="1" x14ac:dyDescent="0.3">
      <c r="A16" s="37" t="s">
        <v>6</v>
      </c>
      <c r="B16" s="38"/>
      <c r="C16" s="14"/>
      <c r="D16" s="29" t="s">
        <v>8</v>
      </c>
      <c r="E16" s="12"/>
    </row>
    <row r="17" spans="1:9" x14ac:dyDescent="0.3">
      <c r="A17" s="265" t="s">
        <v>5</v>
      </c>
      <c r="B17" s="266"/>
      <c r="C17" s="266"/>
      <c r="D17" s="267"/>
      <c r="E17" s="232" t="s">
        <v>1134</v>
      </c>
      <c r="F17" s="232" t="s">
        <v>1133</v>
      </c>
    </row>
    <row r="18" spans="1:9" ht="48" customHeight="1" x14ac:dyDescent="0.3">
      <c r="A18" s="283" t="s">
        <v>1115</v>
      </c>
      <c r="B18" s="263"/>
      <c r="C18" s="263"/>
      <c r="D18" s="263"/>
      <c r="E18" s="15"/>
      <c r="F18" s="39"/>
    </row>
    <row r="19" spans="1:9" ht="15" customHeight="1" x14ac:dyDescent="0.3">
      <c r="A19" s="40">
        <v>1</v>
      </c>
      <c r="B19" s="284" t="s">
        <v>20</v>
      </c>
      <c r="C19" s="285"/>
      <c r="D19" s="18" t="s">
        <v>1168</v>
      </c>
      <c r="E19" s="15"/>
      <c r="F19" s="39"/>
    </row>
    <row r="20" spans="1:9" ht="15" customHeight="1" x14ac:dyDescent="0.3">
      <c r="A20" s="41">
        <v>2</v>
      </c>
      <c r="B20" s="262" t="s">
        <v>19</v>
      </c>
      <c r="C20" s="263"/>
      <c r="D20" s="18" t="s">
        <v>1168</v>
      </c>
      <c r="E20" s="15"/>
      <c r="F20" s="39"/>
    </row>
    <row r="21" spans="1:9" x14ac:dyDescent="0.3">
      <c r="A21" s="237" t="s">
        <v>1</v>
      </c>
      <c r="B21" s="237" t="s">
        <v>2</v>
      </c>
      <c r="C21" s="299" t="s">
        <v>3</v>
      </c>
      <c r="D21" s="300"/>
      <c r="E21" s="238" t="s">
        <v>16</v>
      </c>
      <c r="F21" s="239"/>
    </row>
    <row r="22" spans="1:9" ht="30" x14ac:dyDescent="0.3">
      <c r="A22" s="16">
        <v>3</v>
      </c>
      <c r="B22" s="16" t="s">
        <v>479</v>
      </c>
      <c r="C22" s="60" t="s">
        <v>480</v>
      </c>
      <c r="D22" s="18" t="s">
        <v>1118</v>
      </c>
      <c r="E22" s="69"/>
      <c r="F22" s="39"/>
    </row>
    <row r="23" spans="1:9" x14ac:dyDescent="0.3">
      <c r="A23" s="44"/>
      <c r="B23" s="44" t="s">
        <v>479</v>
      </c>
      <c r="C23" s="287" t="s">
        <v>481</v>
      </c>
      <c r="D23" s="287"/>
      <c r="E23" s="130"/>
      <c r="F23" s="76"/>
      <c r="I23" s="8"/>
    </row>
    <row r="24" spans="1:9" x14ac:dyDescent="0.3">
      <c r="A24" s="16">
        <v>4</v>
      </c>
      <c r="B24" s="16"/>
      <c r="C24" s="59" t="s">
        <v>482</v>
      </c>
      <c r="D24" s="18" t="s">
        <v>1118</v>
      </c>
      <c r="E24" s="69"/>
      <c r="F24" s="39"/>
    </row>
    <row r="25" spans="1:9" x14ac:dyDescent="0.3">
      <c r="A25" s="16">
        <f t="shared" ref="A25:A76" si="1">A24+1</f>
        <v>5</v>
      </c>
      <c r="B25" s="16"/>
      <c r="C25" s="59" t="s">
        <v>483</v>
      </c>
      <c r="D25" s="18" t="s">
        <v>1168</v>
      </c>
      <c r="E25" s="69"/>
      <c r="F25" s="39"/>
    </row>
    <row r="26" spans="1:9" x14ac:dyDescent="0.3">
      <c r="A26" s="16">
        <f t="shared" si="1"/>
        <v>6</v>
      </c>
      <c r="B26" s="16"/>
      <c r="C26" s="59" t="s">
        <v>484</v>
      </c>
      <c r="D26" s="18" t="s">
        <v>1168</v>
      </c>
      <c r="E26" s="69"/>
      <c r="F26" s="39"/>
    </row>
    <row r="27" spans="1:9" x14ac:dyDescent="0.3">
      <c r="A27" s="44"/>
      <c r="B27" s="57" t="s">
        <v>485</v>
      </c>
      <c r="C27" s="295" t="s">
        <v>1130</v>
      </c>
      <c r="D27" s="295"/>
      <c r="E27" s="131"/>
      <c r="F27" s="76"/>
    </row>
    <row r="28" spans="1:9" x14ac:dyDescent="0.3">
      <c r="A28" s="16">
        <v>7</v>
      </c>
      <c r="B28" s="20"/>
      <c r="C28" s="59" t="s">
        <v>486</v>
      </c>
      <c r="D28" s="18" t="s">
        <v>1168</v>
      </c>
      <c r="E28" s="69"/>
      <c r="F28" s="39"/>
    </row>
    <row r="29" spans="1:9" x14ac:dyDescent="0.3">
      <c r="A29" s="16">
        <f t="shared" si="1"/>
        <v>8</v>
      </c>
      <c r="B29" s="20"/>
      <c r="C29" s="59" t="s">
        <v>487</v>
      </c>
      <c r="D29" s="18" t="s">
        <v>1118</v>
      </c>
      <c r="E29" s="69"/>
      <c r="F29" s="39"/>
    </row>
    <row r="30" spans="1:9" x14ac:dyDescent="0.3">
      <c r="A30" s="16">
        <f t="shared" si="1"/>
        <v>9</v>
      </c>
      <c r="B30" s="20"/>
      <c r="C30" s="59" t="s">
        <v>488</v>
      </c>
      <c r="D30" s="18" t="s">
        <v>1168</v>
      </c>
      <c r="E30" s="69"/>
      <c r="F30" s="39"/>
    </row>
    <row r="31" spans="1:9" x14ac:dyDescent="0.3">
      <c r="A31" s="16">
        <f t="shared" si="1"/>
        <v>10</v>
      </c>
      <c r="B31" s="20"/>
      <c r="C31" s="59" t="s">
        <v>489</v>
      </c>
      <c r="D31" s="18" t="s">
        <v>1168</v>
      </c>
      <c r="E31" s="69"/>
      <c r="F31" s="39"/>
    </row>
    <row r="32" spans="1:9" s="88" customFormat="1" ht="30" customHeight="1" x14ac:dyDescent="0.3">
      <c r="A32" s="44"/>
      <c r="B32" s="132" t="s">
        <v>205</v>
      </c>
      <c r="C32" s="287" t="s">
        <v>490</v>
      </c>
      <c r="D32" s="287"/>
      <c r="E32" s="133"/>
      <c r="F32" s="76"/>
    </row>
    <row r="33" spans="1:6" s="89" customFormat="1" ht="30" x14ac:dyDescent="0.3">
      <c r="A33" s="16">
        <v>11</v>
      </c>
      <c r="B33" s="129"/>
      <c r="C33" s="59" t="s">
        <v>491</v>
      </c>
      <c r="D33" s="18" t="s">
        <v>1168</v>
      </c>
      <c r="E33" s="69"/>
      <c r="F33" s="39"/>
    </row>
    <row r="34" spans="1:6" s="89" customFormat="1" ht="30" x14ac:dyDescent="0.3">
      <c r="A34" s="16">
        <f t="shared" si="1"/>
        <v>12</v>
      </c>
      <c r="B34" s="129"/>
      <c r="C34" s="59" t="s">
        <v>492</v>
      </c>
      <c r="D34" s="18" t="s">
        <v>1116</v>
      </c>
      <c r="E34" s="69"/>
      <c r="F34" s="39"/>
    </row>
    <row r="35" spans="1:6" s="89" customFormat="1" ht="30" x14ac:dyDescent="0.3">
      <c r="A35" s="16">
        <f t="shared" si="1"/>
        <v>13</v>
      </c>
      <c r="B35" s="129"/>
      <c r="C35" s="59" t="s">
        <v>493</v>
      </c>
      <c r="D35" s="18" t="s">
        <v>1116</v>
      </c>
      <c r="E35" s="69"/>
      <c r="F35" s="39"/>
    </row>
    <row r="36" spans="1:6" s="89" customFormat="1" ht="30" x14ac:dyDescent="0.3">
      <c r="A36" s="16">
        <f t="shared" si="1"/>
        <v>14</v>
      </c>
      <c r="B36" s="129"/>
      <c r="C36" s="59" t="s">
        <v>494</v>
      </c>
      <c r="D36" s="18" t="s">
        <v>1168</v>
      </c>
      <c r="E36" s="69"/>
      <c r="F36" s="39"/>
    </row>
    <row r="37" spans="1:6" x14ac:dyDescent="0.3">
      <c r="A37" s="44"/>
      <c r="B37" s="57" t="s">
        <v>485</v>
      </c>
      <c r="C37" s="295" t="s">
        <v>1131</v>
      </c>
      <c r="D37" s="295"/>
      <c r="E37" s="134"/>
      <c r="F37" s="76"/>
    </row>
    <row r="38" spans="1:6" x14ac:dyDescent="0.3">
      <c r="A38" s="16">
        <v>15</v>
      </c>
      <c r="B38" s="20"/>
      <c r="C38" s="59" t="s">
        <v>495</v>
      </c>
      <c r="D38" s="18" t="s">
        <v>1168</v>
      </c>
      <c r="E38" s="69"/>
      <c r="F38" s="39"/>
    </row>
    <row r="39" spans="1:6" ht="30" x14ac:dyDescent="0.3">
      <c r="A39" s="16">
        <f t="shared" si="1"/>
        <v>16</v>
      </c>
      <c r="B39" s="20"/>
      <c r="C39" s="60" t="s">
        <v>496</v>
      </c>
      <c r="D39" s="18" t="s">
        <v>1168</v>
      </c>
      <c r="E39" s="69"/>
      <c r="F39" s="39"/>
    </row>
    <row r="40" spans="1:6" x14ac:dyDescent="0.3">
      <c r="A40" s="16">
        <f t="shared" si="1"/>
        <v>17</v>
      </c>
      <c r="B40" s="20"/>
      <c r="C40" s="60" t="s">
        <v>497</v>
      </c>
      <c r="D40" s="18" t="s">
        <v>1117</v>
      </c>
      <c r="E40" s="69"/>
      <c r="F40" s="39"/>
    </row>
    <row r="41" spans="1:6" ht="30" x14ac:dyDescent="0.3">
      <c r="A41" s="16">
        <f t="shared" si="1"/>
        <v>18</v>
      </c>
      <c r="B41" s="20"/>
      <c r="C41" s="59" t="s">
        <v>498</v>
      </c>
      <c r="D41" s="18" t="s">
        <v>1168</v>
      </c>
      <c r="E41" s="69"/>
      <c r="F41" s="39"/>
    </row>
    <row r="42" spans="1:6" ht="30" x14ac:dyDescent="0.3">
      <c r="A42" s="16">
        <f t="shared" si="1"/>
        <v>19</v>
      </c>
      <c r="B42" s="20"/>
      <c r="C42" s="59" t="s">
        <v>499</v>
      </c>
      <c r="D42" s="18" t="s">
        <v>1117</v>
      </c>
      <c r="E42" s="69"/>
      <c r="F42" s="39"/>
    </row>
    <row r="43" spans="1:6" ht="45" x14ac:dyDescent="0.3">
      <c r="A43" s="16">
        <f t="shared" si="1"/>
        <v>20</v>
      </c>
      <c r="B43" s="20"/>
      <c r="C43" s="60" t="s">
        <v>500</v>
      </c>
      <c r="D43" s="18" t="s">
        <v>1117</v>
      </c>
      <c r="E43" s="69"/>
      <c r="F43" s="39"/>
    </row>
    <row r="44" spans="1:6" ht="30" x14ac:dyDescent="0.3">
      <c r="A44" s="16">
        <f t="shared" si="1"/>
        <v>21</v>
      </c>
      <c r="B44" s="20"/>
      <c r="C44" s="60" t="s">
        <v>501</v>
      </c>
      <c r="D44" s="18" t="s">
        <v>1168</v>
      </c>
      <c r="E44" s="69"/>
      <c r="F44" s="39"/>
    </row>
    <row r="45" spans="1:6" ht="60" x14ac:dyDescent="0.3">
      <c r="A45" s="16">
        <f t="shared" si="1"/>
        <v>22</v>
      </c>
      <c r="B45" s="20"/>
      <c r="C45" s="60" t="s">
        <v>502</v>
      </c>
      <c r="D45" s="18" t="s">
        <v>1168</v>
      </c>
      <c r="E45" s="69"/>
      <c r="F45" s="39"/>
    </row>
    <row r="46" spans="1:6" x14ac:dyDescent="0.3">
      <c r="A46" s="44"/>
      <c r="B46" s="57" t="s">
        <v>485</v>
      </c>
      <c r="C46" s="295" t="s">
        <v>1132</v>
      </c>
      <c r="D46" s="295"/>
      <c r="E46" s="134"/>
      <c r="F46" s="76"/>
    </row>
    <row r="47" spans="1:6" ht="30" x14ac:dyDescent="0.3">
      <c r="A47" s="16">
        <v>23</v>
      </c>
      <c r="B47" s="20"/>
      <c r="C47" s="60" t="s">
        <v>503</v>
      </c>
      <c r="D47" s="18" t="s">
        <v>1117</v>
      </c>
      <c r="E47" s="69"/>
      <c r="F47" s="39"/>
    </row>
    <row r="48" spans="1:6" x14ac:dyDescent="0.3">
      <c r="A48" s="16">
        <f t="shared" si="1"/>
        <v>24</v>
      </c>
      <c r="B48" s="20"/>
      <c r="C48" s="60" t="s">
        <v>504</v>
      </c>
      <c r="D48" s="18" t="s">
        <v>1117</v>
      </c>
      <c r="E48" s="69"/>
      <c r="F48" s="39"/>
    </row>
    <row r="49" spans="1:6" x14ac:dyDescent="0.3">
      <c r="A49" s="16">
        <f t="shared" si="1"/>
        <v>25</v>
      </c>
      <c r="B49" s="20"/>
      <c r="C49" s="59" t="s">
        <v>505</v>
      </c>
      <c r="D49" s="18" t="s">
        <v>1117</v>
      </c>
      <c r="E49" s="69"/>
      <c r="F49" s="39"/>
    </row>
    <row r="50" spans="1:6" ht="30" x14ac:dyDescent="0.3">
      <c r="A50" s="16">
        <f t="shared" si="1"/>
        <v>26</v>
      </c>
      <c r="B50" s="20"/>
      <c r="C50" s="60" t="s">
        <v>506</v>
      </c>
      <c r="D50" s="18" t="s">
        <v>1117</v>
      </c>
      <c r="E50" s="69"/>
      <c r="F50" s="39"/>
    </row>
    <row r="51" spans="1:6" x14ac:dyDescent="0.3">
      <c r="A51" s="16">
        <f t="shared" si="1"/>
        <v>27</v>
      </c>
      <c r="B51" s="20"/>
      <c r="C51" s="59" t="s">
        <v>507</v>
      </c>
      <c r="D51" s="18" t="s">
        <v>1117</v>
      </c>
      <c r="E51" s="69"/>
      <c r="F51" s="39"/>
    </row>
    <row r="52" spans="1:6" x14ac:dyDescent="0.3">
      <c r="A52" s="16">
        <f t="shared" si="1"/>
        <v>28</v>
      </c>
      <c r="B52" s="20"/>
      <c r="C52" s="59" t="s">
        <v>508</v>
      </c>
      <c r="D52" s="18" t="s">
        <v>1168</v>
      </c>
      <c r="E52" s="69"/>
      <c r="F52" s="39"/>
    </row>
    <row r="53" spans="1:6" ht="28.5" customHeight="1" x14ac:dyDescent="0.3">
      <c r="A53" s="44"/>
      <c r="B53" s="57"/>
      <c r="C53" s="287" t="s">
        <v>509</v>
      </c>
      <c r="D53" s="287"/>
      <c r="E53" s="135"/>
      <c r="F53" s="76"/>
    </row>
    <row r="54" spans="1:6" x14ac:dyDescent="0.3">
      <c r="A54" s="16">
        <v>29</v>
      </c>
      <c r="B54" s="20"/>
      <c r="C54" s="59" t="s">
        <v>510</v>
      </c>
      <c r="D54" s="18" t="s">
        <v>1117</v>
      </c>
      <c r="E54" s="69"/>
      <c r="F54" s="39"/>
    </row>
    <row r="55" spans="1:6" x14ac:dyDescent="0.3">
      <c r="A55" s="16">
        <f t="shared" si="1"/>
        <v>30</v>
      </c>
      <c r="B55" s="20"/>
      <c r="C55" s="59" t="s">
        <v>511</v>
      </c>
      <c r="D55" s="18" t="s">
        <v>1117</v>
      </c>
      <c r="E55" s="69"/>
      <c r="F55" s="39"/>
    </row>
    <row r="56" spans="1:6" x14ac:dyDescent="0.3">
      <c r="A56" s="16">
        <f t="shared" si="1"/>
        <v>31</v>
      </c>
      <c r="B56" s="20"/>
      <c r="C56" s="59" t="s">
        <v>512</v>
      </c>
      <c r="D56" s="18" t="s">
        <v>1117</v>
      </c>
      <c r="E56" s="69"/>
      <c r="F56" s="39"/>
    </row>
    <row r="57" spans="1:6" x14ac:dyDescent="0.3">
      <c r="A57" s="16">
        <f t="shared" si="1"/>
        <v>32</v>
      </c>
      <c r="B57" s="20"/>
      <c r="C57" s="59" t="s">
        <v>513</v>
      </c>
      <c r="D57" s="18" t="s">
        <v>1117</v>
      </c>
      <c r="E57" s="69"/>
      <c r="F57" s="39"/>
    </row>
    <row r="58" spans="1:6" x14ac:dyDescent="0.3">
      <c r="A58" s="16">
        <f t="shared" si="1"/>
        <v>33</v>
      </c>
      <c r="B58" s="20"/>
      <c r="C58" s="60" t="s">
        <v>514</v>
      </c>
      <c r="D58" s="18" t="s">
        <v>1117</v>
      </c>
      <c r="E58" s="69"/>
      <c r="F58" s="39"/>
    </row>
    <row r="59" spans="1:6" ht="30" x14ac:dyDescent="0.3">
      <c r="A59" s="16">
        <f t="shared" si="1"/>
        <v>34</v>
      </c>
      <c r="B59" s="20"/>
      <c r="C59" s="60" t="s">
        <v>515</v>
      </c>
      <c r="D59" s="18" t="s">
        <v>1117</v>
      </c>
      <c r="E59" s="69"/>
      <c r="F59" s="39"/>
    </row>
    <row r="60" spans="1:6" ht="45" x14ac:dyDescent="0.3">
      <c r="A60" s="16">
        <f t="shared" si="1"/>
        <v>35</v>
      </c>
      <c r="B60" s="20"/>
      <c r="C60" s="60" t="s">
        <v>516</v>
      </c>
      <c r="D60" s="18" t="s">
        <v>1117</v>
      </c>
      <c r="E60" s="69"/>
      <c r="F60" s="39"/>
    </row>
    <row r="61" spans="1:6" ht="45" x14ac:dyDescent="0.3">
      <c r="A61" s="16">
        <f t="shared" si="1"/>
        <v>36</v>
      </c>
      <c r="B61" s="20"/>
      <c r="C61" s="59" t="s">
        <v>517</v>
      </c>
      <c r="D61" s="18" t="s">
        <v>1117</v>
      </c>
      <c r="E61" s="69"/>
      <c r="F61" s="39"/>
    </row>
    <row r="62" spans="1:6" ht="31.5" customHeight="1" x14ac:dyDescent="0.3">
      <c r="A62" s="44"/>
      <c r="B62" s="57" t="s">
        <v>485</v>
      </c>
      <c r="C62" s="287" t="s">
        <v>1232</v>
      </c>
      <c r="D62" s="287"/>
      <c r="E62" s="134"/>
      <c r="F62" s="76"/>
    </row>
    <row r="63" spans="1:6" x14ac:dyDescent="0.3">
      <c r="A63" s="16">
        <v>37</v>
      </c>
      <c r="B63" s="20"/>
      <c r="C63" s="59" t="s">
        <v>518</v>
      </c>
      <c r="D63" s="18" t="s">
        <v>1168</v>
      </c>
      <c r="E63" s="69"/>
      <c r="F63" s="39"/>
    </row>
    <row r="64" spans="1:6" x14ac:dyDescent="0.3">
      <c r="A64" s="16">
        <f t="shared" si="1"/>
        <v>38</v>
      </c>
      <c r="B64" s="20"/>
      <c r="C64" s="59" t="s">
        <v>519</v>
      </c>
      <c r="D64" s="18" t="s">
        <v>1168</v>
      </c>
      <c r="E64" s="69"/>
      <c r="F64" s="39"/>
    </row>
    <row r="65" spans="1:6" x14ac:dyDescent="0.3">
      <c r="A65" s="16">
        <f t="shared" si="1"/>
        <v>39</v>
      </c>
      <c r="B65" s="20"/>
      <c r="C65" s="59" t="s">
        <v>520</v>
      </c>
      <c r="D65" s="18" t="s">
        <v>1168</v>
      </c>
      <c r="E65" s="69"/>
      <c r="F65" s="39"/>
    </row>
    <row r="66" spans="1:6" x14ac:dyDescent="0.3">
      <c r="A66" s="16">
        <f t="shared" si="1"/>
        <v>40</v>
      </c>
      <c r="B66" s="20"/>
      <c r="C66" s="59" t="s">
        <v>521</v>
      </c>
      <c r="D66" s="18" t="s">
        <v>1168</v>
      </c>
      <c r="E66" s="69"/>
      <c r="F66" s="39"/>
    </row>
    <row r="67" spans="1:6" x14ac:dyDescent="0.3">
      <c r="A67" s="16">
        <f t="shared" si="1"/>
        <v>41</v>
      </c>
      <c r="B67" s="20"/>
      <c r="C67" s="59" t="s">
        <v>522</v>
      </c>
      <c r="D67" s="18" t="s">
        <v>1168</v>
      </c>
      <c r="E67" s="69"/>
      <c r="F67" s="39"/>
    </row>
    <row r="68" spans="1:6" x14ac:dyDescent="0.3">
      <c r="A68" s="16">
        <f t="shared" si="1"/>
        <v>42</v>
      </c>
      <c r="B68" s="20"/>
      <c r="C68" s="59" t="s">
        <v>523</v>
      </c>
      <c r="D68" s="18" t="s">
        <v>1168</v>
      </c>
      <c r="E68" s="69"/>
      <c r="F68" s="39"/>
    </row>
    <row r="69" spans="1:6" x14ac:dyDescent="0.3">
      <c r="A69" s="16">
        <f t="shared" si="1"/>
        <v>43</v>
      </c>
      <c r="B69" s="20"/>
      <c r="C69" s="59" t="s">
        <v>524</v>
      </c>
      <c r="D69" s="18" t="s">
        <v>1168</v>
      </c>
      <c r="E69" s="69"/>
      <c r="F69" s="39"/>
    </row>
    <row r="70" spans="1:6" x14ac:dyDescent="0.3">
      <c r="A70" s="16">
        <f t="shared" si="1"/>
        <v>44</v>
      </c>
      <c r="B70" s="20"/>
      <c r="C70" s="59" t="s">
        <v>525</v>
      </c>
      <c r="D70" s="18" t="s">
        <v>1168</v>
      </c>
      <c r="E70" s="69"/>
      <c r="F70" s="39"/>
    </row>
    <row r="71" spans="1:6" ht="30" x14ac:dyDescent="0.3">
      <c r="A71" s="16">
        <f t="shared" si="1"/>
        <v>45</v>
      </c>
      <c r="B71" s="20"/>
      <c r="C71" s="59" t="s">
        <v>526</v>
      </c>
      <c r="D71" s="18" t="s">
        <v>1168</v>
      </c>
      <c r="E71" s="69"/>
      <c r="F71" s="39"/>
    </row>
    <row r="72" spans="1:6" x14ac:dyDescent="0.3">
      <c r="A72" s="16">
        <f t="shared" si="1"/>
        <v>46</v>
      </c>
      <c r="B72" s="20"/>
      <c r="C72" s="59" t="s">
        <v>527</v>
      </c>
      <c r="D72" s="18" t="s">
        <v>1168</v>
      </c>
      <c r="E72" s="69"/>
      <c r="F72" s="39"/>
    </row>
    <row r="73" spans="1:6" x14ac:dyDescent="0.3">
      <c r="A73" s="16">
        <f t="shared" si="1"/>
        <v>47</v>
      </c>
      <c r="B73" s="20"/>
      <c r="C73" s="59" t="s">
        <v>528</v>
      </c>
      <c r="D73" s="18" t="s">
        <v>1168</v>
      </c>
      <c r="E73" s="69"/>
      <c r="F73" s="39"/>
    </row>
    <row r="74" spans="1:6" ht="30" x14ac:dyDescent="0.3">
      <c r="A74" s="16">
        <f t="shared" si="1"/>
        <v>48</v>
      </c>
      <c r="B74" s="20"/>
      <c r="C74" s="59" t="s">
        <v>529</v>
      </c>
      <c r="D74" s="18" t="s">
        <v>1168</v>
      </c>
      <c r="E74" s="69"/>
      <c r="F74" s="39"/>
    </row>
    <row r="75" spans="1:6" ht="30" x14ac:dyDescent="0.3">
      <c r="A75" s="16">
        <f t="shared" si="1"/>
        <v>49</v>
      </c>
      <c r="B75" s="20"/>
      <c r="C75" s="59" t="s">
        <v>530</v>
      </c>
      <c r="D75" s="18" t="s">
        <v>1168</v>
      </c>
      <c r="E75" s="69"/>
      <c r="F75" s="39"/>
    </row>
    <row r="76" spans="1:6" x14ac:dyDescent="0.3">
      <c r="A76" s="16">
        <f t="shared" si="1"/>
        <v>50</v>
      </c>
      <c r="B76" s="20"/>
      <c r="C76" s="59" t="s">
        <v>531</v>
      </c>
      <c r="D76" s="18" t="s">
        <v>1168</v>
      </c>
      <c r="E76" s="69"/>
      <c r="F76" s="39"/>
    </row>
    <row r="77" spans="1:6" ht="21" customHeight="1" x14ac:dyDescent="0.3">
      <c r="A77" s="313" t="s">
        <v>532</v>
      </c>
      <c r="B77" s="313"/>
      <c r="C77" s="313"/>
      <c r="D77" s="313"/>
      <c r="E77" s="313"/>
      <c r="F77" s="97"/>
    </row>
    <row r="78" spans="1:6" ht="30" x14ac:dyDescent="0.3">
      <c r="A78" s="16">
        <f>A76+1</f>
        <v>51</v>
      </c>
      <c r="B78" s="16" t="s">
        <v>479</v>
      </c>
      <c r="C78" s="60" t="s">
        <v>533</v>
      </c>
      <c r="D78" s="18" t="s">
        <v>1168</v>
      </c>
      <c r="E78" s="69"/>
      <c r="F78" s="39"/>
    </row>
    <row r="79" spans="1:6" x14ac:dyDescent="0.3">
      <c r="A79" s="16">
        <f>A78+1</f>
        <v>52</v>
      </c>
      <c r="B79" s="16" t="s">
        <v>534</v>
      </c>
      <c r="C79" s="60" t="s">
        <v>535</v>
      </c>
      <c r="D79" s="18" t="s">
        <v>1168</v>
      </c>
      <c r="E79" s="69"/>
      <c r="F79" s="39"/>
    </row>
    <row r="80" spans="1:6" ht="30" x14ac:dyDescent="0.3">
      <c r="A80" s="16">
        <f t="shared" ref="A80:A136" si="2">A79+1</f>
        <v>53</v>
      </c>
      <c r="B80" s="16" t="s">
        <v>536</v>
      </c>
      <c r="C80" s="60" t="s">
        <v>537</v>
      </c>
      <c r="D80" s="18" t="s">
        <v>1168</v>
      </c>
      <c r="E80" s="69"/>
      <c r="F80" s="39"/>
    </row>
    <row r="81" spans="1:6" ht="46.5" customHeight="1" x14ac:dyDescent="0.3">
      <c r="A81" s="44"/>
      <c r="B81" s="44" t="s">
        <v>538</v>
      </c>
      <c r="C81" s="287" t="s">
        <v>539</v>
      </c>
      <c r="D81" s="287"/>
      <c r="E81" s="135"/>
      <c r="F81" s="76"/>
    </row>
    <row r="82" spans="1:6" x14ac:dyDescent="0.3">
      <c r="A82" s="16">
        <v>54</v>
      </c>
      <c r="B82" s="16"/>
      <c r="C82" s="90" t="s">
        <v>540</v>
      </c>
      <c r="D82" s="18" t="s">
        <v>1168</v>
      </c>
      <c r="E82" s="69"/>
      <c r="F82" s="39"/>
    </row>
    <row r="83" spans="1:6" x14ac:dyDescent="0.3">
      <c r="A83" s="16">
        <f t="shared" si="2"/>
        <v>55</v>
      </c>
      <c r="B83" s="16"/>
      <c r="C83" s="90" t="s">
        <v>541</v>
      </c>
      <c r="D83" s="18" t="s">
        <v>1168</v>
      </c>
      <c r="E83" s="69"/>
      <c r="F83" s="39"/>
    </row>
    <row r="84" spans="1:6" x14ac:dyDescent="0.3">
      <c r="A84" s="16">
        <f t="shared" si="2"/>
        <v>56</v>
      </c>
      <c r="B84" s="16"/>
      <c r="C84" s="90" t="s">
        <v>542</v>
      </c>
      <c r="D84" s="18" t="s">
        <v>1168</v>
      </c>
      <c r="E84" s="69"/>
      <c r="F84" s="39"/>
    </row>
    <row r="85" spans="1:6" x14ac:dyDescent="0.3">
      <c r="A85" s="16">
        <f t="shared" si="2"/>
        <v>57</v>
      </c>
      <c r="B85" s="16"/>
      <c r="C85" s="90" t="s">
        <v>543</v>
      </c>
      <c r="D85" s="18" t="s">
        <v>1168</v>
      </c>
      <c r="E85" s="69"/>
      <c r="F85" s="39"/>
    </row>
    <row r="86" spans="1:6" x14ac:dyDescent="0.3">
      <c r="A86" s="16">
        <f t="shared" si="2"/>
        <v>58</v>
      </c>
      <c r="B86" s="16"/>
      <c r="C86" s="90" t="s">
        <v>544</v>
      </c>
      <c r="D86" s="18" t="s">
        <v>1168</v>
      </c>
      <c r="E86" s="69"/>
      <c r="F86" s="39"/>
    </row>
    <row r="87" spans="1:6" x14ac:dyDescent="0.3">
      <c r="A87" s="16">
        <f t="shared" si="2"/>
        <v>59</v>
      </c>
      <c r="B87" s="16"/>
      <c r="C87" s="90" t="s">
        <v>545</v>
      </c>
      <c r="D87" s="18" t="s">
        <v>1168</v>
      </c>
      <c r="E87" s="69"/>
      <c r="F87" s="39"/>
    </row>
    <row r="88" spans="1:6" x14ac:dyDescent="0.3">
      <c r="A88" s="44"/>
      <c r="B88" s="44" t="s">
        <v>546</v>
      </c>
      <c r="C88" s="287" t="s">
        <v>547</v>
      </c>
      <c r="D88" s="287"/>
      <c r="E88" s="135"/>
      <c r="F88" s="76"/>
    </row>
    <row r="89" spans="1:6" x14ac:dyDescent="0.3">
      <c r="A89" s="16">
        <v>60</v>
      </c>
      <c r="B89" s="16"/>
      <c r="C89" s="59" t="s">
        <v>548</v>
      </c>
      <c r="D89" s="18" t="s">
        <v>1168</v>
      </c>
      <c r="E89" s="69"/>
      <c r="F89" s="39"/>
    </row>
    <row r="90" spans="1:6" x14ac:dyDescent="0.3">
      <c r="A90" s="16">
        <f t="shared" si="2"/>
        <v>61</v>
      </c>
      <c r="B90" s="16"/>
      <c r="C90" s="59" t="s">
        <v>549</v>
      </c>
      <c r="D90" s="18" t="s">
        <v>1168</v>
      </c>
      <c r="E90" s="69"/>
      <c r="F90" s="39"/>
    </row>
    <row r="91" spans="1:6" x14ac:dyDescent="0.3">
      <c r="A91" s="16">
        <f t="shared" si="2"/>
        <v>62</v>
      </c>
      <c r="B91" s="16"/>
      <c r="C91" s="59" t="s">
        <v>550</v>
      </c>
      <c r="D91" s="18" t="s">
        <v>1168</v>
      </c>
      <c r="E91" s="69"/>
      <c r="F91" s="39"/>
    </row>
    <row r="92" spans="1:6" x14ac:dyDescent="0.3">
      <c r="A92" s="16">
        <f t="shared" si="2"/>
        <v>63</v>
      </c>
      <c r="B92" s="16" t="s">
        <v>551</v>
      </c>
      <c r="C92" s="60" t="s">
        <v>552</v>
      </c>
      <c r="D92" s="18" t="s">
        <v>1168</v>
      </c>
      <c r="E92" s="69"/>
      <c r="F92" s="39"/>
    </row>
    <row r="93" spans="1:6" x14ac:dyDescent="0.3">
      <c r="A93" s="44"/>
      <c r="B93" s="44" t="s">
        <v>551</v>
      </c>
      <c r="C93" s="287" t="s">
        <v>553</v>
      </c>
      <c r="D93" s="287"/>
      <c r="E93" s="135"/>
      <c r="F93" s="76"/>
    </row>
    <row r="94" spans="1:6" x14ac:dyDescent="0.3">
      <c r="A94" s="16">
        <v>64</v>
      </c>
      <c r="B94" s="16"/>
      <c r="C94" s="59" t="s">
        <v>554</v>
      </c>
      <c r="D94" s="18" t="s">
        <v>1168</v>
      </c>
      <c r="E94" s="69"/>
      <c r="F94" s="39"/>
    </row>
    <row r="95" spans="1:6" x14ac:dyDescent="0.3">
      <c r="A95" s="16">
        <f t="shared" si="2"/>
        <v>65</v>
      </c>
      <c r="B95" s="16"/>
      <c r="C95" s="59" t="s">
        <v>555</v>
      </c>
      <c r="D95" s="18" t="s">
        <v>1168</v>
      </c>
      <c r="E95" s="69"/>
      <c r="F95" s="39"/>
    </row>
    <row r="96" spans="1:6" x14ac:dyDescent="0.3">
      <c r="A96" s="16">
        <f t="shared" si="2"/>
        <v>66</v>
      </c>
      <c r="B96" s="16"/>
      <c r="C96" s="59" t="s">
        <v>556</v>
      </c>
      <c r="D96" s="18" t="s">
        <v>1168</v>
      </c>
      <c r="E96" s="69"/>
      <c r="F96" s="39"/>
    </row>
    <row r="97" spans="1:6" x14ac:dyDescent="0.3">
      <c r="A97" s="16">
        <f t="shared" si="2"/>
        <v>67</v>
      </c>
      <c r="B97" s="16"/>
      <c r="C97" s="59" t="s">
        <v>557</v>
      </c>
      <c r="D97" s="18" t="s">
        <v>1168</v>
      </c>
      <c r="E97" s="69"/>
      <c r="F97" s="39"/>
    </row>
    <row r="98" spans="1:6" ht="60" x14ac:dyDescent="0.3">
      <c r="A98" s="16">
        <f t="shared" si="2"/>
        <v>68</v>
      </c>
      <c r="B98" s="16" t="s">
        <v>558</v>
      </c>
      <c r="C98" s="60" t="s">
        <v>559</v>
      </c>
      <c r="D98" s="18" t="s">
        <v>1168</v>
      </c>
      <c r="E98" s="69"/>
      <c r="F98" s="39"/>
    </row>
    <row r="99" spans="1:6" ht="28.5" customHeight="1" x14ac:dyDescent="0.3">
      <c r="A99" s="44"/>
      <c r="B99" s="44" t="s">
        <v>4</v>
      </c>
      <c r="C99" s="287" t="s">
        <v>560</v>
      </c>
      <c r="D99" s="287"/>
      <c r="E99" s="135"/>
      <c r="F99" s="76"/>
    </row>
    <row r="100" spans="1:6" x14ac:dyDescent="0.3">
      <c r="A100" s="16">
        <v>69</v>
      </c>
      <c r="B100" s="16"/>
      <c r="C100" s="59" t="s">
        <v>561</v>
      </c>
      <c r="D100" s="18" t="s">
        <v>1168</v>
      </c>
      <c r="E100" s="69"/>
      <c r="F100" s="39"/>
    </row>
    <row r="101" spans="1:6" x14ac:dyDescent="0.3">
      <c r="A101" s="16">
        <f t="shared" si="2"/>
        <v>70</v>
      </c>
      <c r="B101" s="16"/>
      <c r="C101" s="59" t="s">
        <v>562</v>
      </c>
      <c r="D101" s="18" t="s">
        <v>1168</v>
      </c>
      <c r="E101" s="69"/>
      <c r="F101" s="39"/>
    </row>
    <row r="102" spans="1:6" x14ac:dyDescent="0.3">
      <c r="A102" s="16">
        <f t="shared" si="2"/>
        <v>71</v>
      </c>
      <c r="B102" s="16"/>
      <c r="C102" s="59" t="s">
        <v>563</v>
      </c>
      <c r="D102" s="18" t="s">
        <v>1168</v>
      </c>
      <c r="E102" s="69"/>
      <c r="F102" s="39"/>
    </row>
    <row r="103" spans="1:6" x14ac:dyDescent="0.3">
      <c r="A103" s="16">
        <f t="shared" si="2"/>
        <v>72</v>
      </c>
      <c r="B103" s="16"/>
      <c r="C103" s="59" t="s">
        <v>564</v>
      </c>
      <c r="D103" s="18" t="s">
        <v>1168</v>
      </c>
      <c r="E103" s="69"/>
      <c r="F103" s="39"/>
    </row>
    <row r="104" spans="1:6" x14ac:dyDescent="0.3">
      <c r="A104" s="16">
        <f t="shared" si="2"/>
        <v>73</v>
      </c>
      <c r="B104" s="16"/>
      <c r="C104" s="59" t="s">
        <v>565</v>
      </c>
      <c r="D104" s="18" t="s">
        <v>1168</v>
      </c>
      <c r="E104" s="69"/>
      <c r="F104" s="39"/>
    </row>
    <row r="105" spans="1:6" x14ac:dyDescent="0.3">
      <c r="A105" s="16">
        <f t="shared" si="2"/>
        <v>74</v>
      </c>
      <c r="B105" s="16"/>
      <c r="C105" s="59" t="s">
        <v>566</v>
      </c>
      <c r="D105" s="18" t="s">
        <v>1168</v>
      </c>
      <c r="E105" s="69"/>
      <c r="F105" s="39"/>
    </row>
    <row r="106" spans="1:6" x14ac:dyDescent="0.3">
      <c r="A106" s="16">
        <f t="shared" si="2"/>
        <v>75</v>
      </c>
      <c r="B106" s="16"/>
      <c r="C106" s="59" t="s">
        <v>567</v>
      </c>
      <c r="D106" s="18" t="s">
        <v>1168</v>
      </c>
      <c r="E106" s="69"/>
      <c r="F106" s="39"/>
    </row>
    <row r="107" spans="1:6" ht="30" customHeight="1" x14ac:dyDescent="0.3">
      <c r="A107" s="44"/>
      <c r="B107" s="44" t="s">
        <v>568</v>
      </c>
      <c r="C107" s="287" t="s">
        <v>569</v>
      </c>
      <c r="D107" s="287"/>
      <c r="E107" s="135"/>
      <c r="F107" s="76"/>
    </row>
    <row r="108" spans="1:6" x14ac:dyDescent="0.3">
      <c r="A108" s="16">
        <v>76</v>
      </c>
      <c r="B108" s="16"/>
      <c r="C108" s="59" t="s">
        <v>570</v>
      </c>
      <c r="D108" s="18" t="s">
        <v>1168</v>
      </c>
      <c r="E108" s="69"/>
      <c r="F108" s="39"/>
    </row>
    <row r="109" spans="1:6" x14ac:dyDescent="0.3">
      <c r="A109" s="73"/>
      <c r="B109" s="44"/>
      <c r="C109" s="288" t="s">
        <v>571</v>
      </c>
      <c r="D109" s="288"/>
      <c r="E109" s="135"/>
      <c r="F109" s="76"/>
    </row>
    <row r="110" spans="1:6" x14ac:dyDescent="0.3">
      <c r="A110" s="16">
        <v>77</v>
      </c>
      <c r="B110" s="16"/>
      <c r="C110" s="59" t="s">
        <v>572</v>
      </c>
      <c r="D110" s="18" t="s">
        <v>1168</v>
      </c>
      <c r="E110" s="69"/>
      <c r="F110" s="39"/>
    </row>
    <row r="111" spans="1:6" x14ac:dyDescent="0.3">
      <c r="A111" s="16">
        <f t="shared" si="2"/>
        <v>78</v>
      </c>
      <c r="B111" s="16"/>
      <c r="C111" s="59" t="s">
        <v>573</v>
      </c>
      <c r="D111" s="18" t="s">
        <v>1168</v>
      </c>
      <c r="E111" s="69"/>
      <c r="F111" s="39"/>
    </row>
    <row r="112" spans="1:6" x14ac:dyDescent="0.3">
      <c r="A112" s="16">
        <f t="shared" si="2"/>
        <v>79</v>
      </c>
      <c r="B112" s="16"/>
      <c r="C112" s="59" t="s">
        <v>574</v>
      </c>
      <c r="D112" s="18" t="s">
        <v>1168</v>
      </c>
      <c r="E112" s="69"/>
      <c r="F112" s="39"/>
    </row>
    <row r="113" spans="1:6" x14ac:dyDescent="0.3">
      <c r="A113" s="16">
        <f t="shared" si="2"/>
        <v>80</v>
      </c>
      <c r="B113" s="16"/>
      <c r="C113" s="59" t="s">
        <v>575</v>
      </c>
      <c r="D113" s="18" t="s">
        <v>1168</v>
      </c>
      <c r="E113" s="69"/>
      <c r="F113" s="39"/>
    </row>
    <row r="114" spans="1:6" x14ac:dyDescent="0.3">
      <c r="A114" s="16">
        <f t="shared" si="2"/>
        <v>81</v>
      </c>
      <c r="B114" s="16"/>
      <c r="C114" s="59" t="s">
        <v>576</v>
      </c>
      <c r="D114" s="18" t="s">
        <v>1168</v>
      </c>
      <c r="E114" s="69"/>
      <c r="F114" s="39"/>
    </row>
    <row r="115" spans="1:6" x14ac:dyDescent="0.3">
      <c r="A115" s="16">
        <f t="shared" si="2"/>
        <v>82</v>
      </c>
      <c r="B115" s="16"/>
      <c r="C115" s="59" t="s">
        <v>577</v>
      </c>
      <c r="D115" s="18" t="s">
        <v>1168</v>
      </c>
      <c r="E115" s="69"/>
      <c r="F115" s="39"/>
    </row>
    <row r="116" spans="1:6" x14ac:dyDescent="0.3">
      <c r="A116" s="16">
        <f t="shared" si="2"/>
        <v>83</v>
      </c>
      <c r="B116" s="16"/>
      <c r="C116" s="59" t="s">
        <v>578</v>
      </c>
      <c r="D116" s="18" t="s">
        <v>1168</v>
      </c>
      <c r="E116" s="69"/>
      <c r="F116" s="39"/>
    </row>
    <row r="117" spans="1:6" ht="30" x14ac:dyDescent="0.3">
      <c r="A117" s="16">
        <f t="shared" si="2"/>
        <v>84</v>
      </c>
      <c r="B117" s="16"/>
      <c r="C117" s="59" t="s">
        <v>579</v>
      </c>
      <c r="D117" s="18" t="s">
        <v>1168</v>
      </c>
      <c r="E117" s="69"/>
      <c r="F117" s="39"/>
    </row>
    <row r="118" spans="1:6" x14ac:dyDescent="0.3">
      <c r="A118" s="16">
        <f t="shared" si="2"/>
        <v>85</v>
      </c>
      <c r="B118" s="16"/>
      <c r="C118" s="59" t="s">
        <v>580</v>
      </c>
      <c r="D118" s="18" t="s">
        <v>1168</v>
      </c>
      <c r="E118" s="69"/>
      <c r="F118" s="39"/>
    </row>
    <row r="119" spans="1:6" x14ac:dyDescent="0.3">
      <c r="A119" s="16">
        <f t="shared" si="2"/>
        <v>86</v>
      </c>
      <c r="B119" s="16"/>
      <c r="C119" s="59" t="s">
        <v>581</v>
      </c>
      <c r="D119" s="18" t="s">
        <v>1168</v>
      </c>
      <c r="E119" s="69"/>
      <c r="F119" s="39"/>
    </row>
    <row r="120" spans="1:6" x14ac:dyDescent="0.3">
      <c r="A120" s="73"/>
      <c r="B120" s="44"/>
      <c r="C120" s="288" t="s">
        <v>582</v>
      </c>
      <c r="D120" s="288"/>
      <c r="E120" s="135"/>
      <c r="F120" s="76"/>
    </row>
    <row r="121" spans="1:6" x14ac:dyDescent="0.3">
      <c r="A121" s="16">
        <v>87</v>
      </c>
      <c r="B121" s="16"/>
      <c r="C121" s="59" t="s">
        <v>583</v>
      </c>
      <c r="D121" s="18" t="s">
        <v>1168</v>
      </c>
      <c r="E121" s="69"/>
      <c r="F121" s="39"/>
    </row>
    <row r="122" spans="1:6" x14ac:dyDescent="0.3">
      <c r="A122" s="16">
        <f t="shared" si="2"/>
        <v>88</v>
      </c>
      <c r="B122" s="16"/>
      <c r="C122" s="59" t="s">
        <v>584</v>
      </c>
      <c r="D122" s="18" t="s">
        <v>1168</v>
      </c>
      <c r="E122" s="69"/>
      <c r="F122" s="39"/>
    </row>
    <row r="123" spans="1:6" x14ac:dyDescent="0.3">
      <c r="A123" s="16">
        <f t="shared" si="2"/>
        <v>89</v>
      </c>
      <c r="B123" s="16"/>
      <c r="C123" s="59" t="s">
        <v>585</v>
      </c>
      <c r="D123" s="18" t="s">
        <v>1168</v>
      </c>
      <c r="E123" s="69"/>
      <c r="F123" s="39"/>
    </row>
    <row r="124" spans="1:6" x14ac:dyDescent="0.3">
      <c r="A124" s="16">
        <f t="shared" si="2"/>
        <v>90</v>
      </c>
      <c r="B124" s="16"/>
      <c r="C124" s="59" t="s">
        <v>586</v>
      </c>
      <c r="D124" s="18" t="s">
        <v>1168</v>
      </c>
      <c r="E124" s="69"/>
      <c r="F124" s="39"/>
    </row>
    <row r="125" spans="1:6" x14ac:dyDescent="0.3">
      <c r="A125" s="16">
        <f t="shared" si="2"/>
        <v>91</v>
      </c>
      <c r="B125" s="16"/>
      <c r="C125" s="59" t="s">
        <v>587</v>
      </c>
      <c r="D125" s="18" t="s">
        <v>1168</v>
      </c>
      <c r="E125" s="69"/>
      <c r="F125" s="39"/>
    </row>
    <row r="126" spans="1:6" x14ac:dyDescent="0.3">
      <c r="A126" s="16">
        <f t="shared" si="2"/>
        <v>92</v>
      </c>
      <c r="B126" s="16"/>
      <c r="C126" s="59" t="s">
        <v>588</v>
      </c>
      <c r="D126" s="18" t="s">
        <v>1168</v>
      </c>
      <c r="E126" s="69"/>
      <c r="F126" s="39"/>
    </row>
    <row r="127" spans="1:6" ht="30" x14ac:dyDescent="0.3">
      <c r="A127" s="16">
        <f t="shared" si="2"/>
        <v>93</v>
      </c>
      <c r="B127" s="16"/>
      <c r="C127" s="59" t="s">
        <v>589</v>
      </c>
      <c r="D127" s="18" t="s">
        <v>1168</v>
      </c>
      <c r="E127" s="69"/>
      <c r="F127" s="39"/>
    </row>
    <row r="128" spans="1:6" x14ac:dyDescent="0.3">
      <c r="A128" s="16">
        <f t="shared" si="2"/>
        <v>94</v>
      </c>
      <c r="B128" s="16"/>
      <c r="C128" s="59" t="s">
        <v>590</v>
      </c>
      <c r="D128" s="18" t="s">
        <v>1168</v>
      </c>
      <c r="E128" s="69"/>
      <c r="F128" s="39"/>
    </row>
    <row r="129" spans="1:6" x14ac:dyDescent="0.3">
      <c r="A129" s="16">
        <f t="shared" si="2"/>
        <v>95</v>
      </c>
      <c r="B129" s="16"/>
      <c r="C129" s="59" t="s">
        <v>591</v>
      </c>
      <c r="D129" s="18" t="s">
        <v>1168</v>
      </c>
      <c r="E129" s="69"/>
      <c r="F129" s="39"/>
    </row>
    <row r="130" spans="1:6" x14ac:dyDescent="0.3">
      <c r="A130" s="73"/>
      <c r="B130" s="44"/>
      <c r="C130" s="288" t="s">
        <v>592</v>
      </c>
      <c r="D130" s="288"/>
      <c r="E130" s="135"/>
      <c r="F130" s="76"/>
    </row>
    <row r="131" spans="1:6" x14ac:dyDescent="0.3">
      <c r="A131" s="16">
        <v>96</v>
      </c>
      <c r="B131" s="16"/>
      <c r="C131" s="59" t="s">
        <v>593</v>
      </c>
      <c r="D131" s="18" t="s">
        <v>1168</v>
      </c>
      <c r="E131" s="69"/>
      <c r="F131" s="39"/>
    </row>
    <row r="132" spans="1:6" x14ac:dyDescent="0.3">
      <c r="A132" s="16">
        <f t="shared" si="2"/>
        <v>97</v>
      </c>
      <c r="B132" s="16"/>
      <c r="C132" s="59" t="s">
        <v>594</v>
      </c>
      <c r="D132" s="18" t="s">
        <v>1168</v>
      </c>
      <c r="E132" s="69"/>
      <c r="F132" s="39"/>
    </row>
    <row r="133" spans="1:6" x14ac:dyDescent="0.3">
      <c r="A133" s="16">
        <f t="shared" si="2"/>
        <v>98</v>
      </c>
      <c r="B133" s="16"/>
      <c r="C133" s="59" t="s">
        <v>595</v>
      </c>
      <c r="D133" s="18" t="s">
        <v>1168</v>
      </c>
      <c r="E133" s="69"/>
      <c r="F133" s="39"/>
    </row>
    <row r="134" spans="1:6" x14ac:dyDescent="0.3">
      <c r="A134" s="16">
        <f t="shared" si="2"/>
        <v>99</v>
      </c>
      <c r="B134" s="16"/>
      <c r="C134" s="59" t="s">
        <v>596</v>
      </c>
      <c r="D134" s="18" t="s">
        <v>1168</v>
      </c>
      <c r="E134" s="69"/>
      <c r="F134" s="39"/>
    </row>
    <row r="135" spans="1:6" x14ac:dyDescent="0.3">
      <c r="A135" s="16">
        <f t="shared" si="2"/>
        <v>100</v>
      </c>
      <c r="B135" s="16"/>
      <c r="C135" s="59" t="s">
        <v>597</v>
      </c>
      <c r="D135" s="18" t="s">
        <v>1168</v>
      </c>
      <c r="E135" s="69"/>
      <c r="F135" s="39"/>
    </row>
    <row r="136" spans="1:6" x14ac:dyDescent="0.3">
      <c r="A136" s="16">
        <f t="shared" si="2"/>
        <v>101</v>
      </c>
      <c r="B136" s="16"/>
      <c r="C136" s="59" t="s">
        <v>598</v>
      </c>
      <c r="D136" s="18" t="s">
        <v>1168</v>
      </c>
      <c r="E136" s="69"/>
      <c r="F136" s="39"/>
    </row>
    <row r="137" spans="1:6" ht="15.75" customHeight="1" x14ac:dyDescent="0.3">
      <c r="A137" s="312" t="s">
        <v>599</v>
      </c>
      <c r="B137" s="312"/>
      <c r="C137" s="312"/>
      <c r="D137" s="312"/>
      <c r="E137" s="312"/>
      <c r="F137" s="97"/>
    </row>
    <row r="138" spans="1:6" x14ac:dyDescent="0.3">
      <c r="A138" s="73"/>
      <c r="B138" s="44" t="s">
        <v>600</v>
      </c>
      <c r="C138" s="136" t="s">
        <v>601</v>
      </c>
      <c r="D138" s="137"/>
      <c r="E138" s="134"/>
      <c r="F138" s="76"/>
    </row>
    <row r="139" spans="1:6" s="8" customFormat="1" x14ac:dyDescent="0.3">
      <c r="A139" s="44"/>
      <c r="B139" s="44" t="s">
        <v>479</v>
      </c>
      <c r="C139" s="287" t="s">
        <v>602</v>
      </c>
      <c r="D139" s="287"/>
      <c r="E139" s="138"/>
      <c r="F139" s="139"/>
    </row>
    <row r="140" spans="1:6" x14ac:dyDescent="0.3">
      <c r="A140" s="16">
        <v>102</v>
      </c>
      <c r="B140" s="16"/>
      <c r="C140" s="59" t="s">
        <v>603</v>
      </c>
      <c r="D140" s="18" t="s">
        <v>1118</v>
      </c>
      <c r="E140" s="69"/>
      <c r="F140" s="39"/>
    </row>
    <row r="141" spans="1:6" x14ac:dyDescent="0.3">
      <c r="A141" s="16">
        <f t="shared" ref="A141:A202" si="3">A140+1</f>
        <v>103</v>
      </c>
      <c r="B141" s="16"/>
      <c r="C141" s="59" t="s">
        <v>604</v>
      </c>
      <c r="D141" s="18" t="s">
        <v>1168</v>
      </c>
      <c r="E141" s="69"/>
      <c r="F141" s="39"/>
    </row>
    <row r="142" spans="1:6" x14ac:dyDescent="0.3">
      <c r="A142" s="16">
        <f t="shared" si="3"/>
        <v>104</v>
      </c>
      <c r="B142" s="16"/>
      <c r="C142" s="59" t="s">
        <v>605</v>
      </c>
      <c r="D142" s="18" t="s">
        <v>1168</v>
      </c>
      <c r="E142" s="69"/>
      <c r="F142" s="39"/>
    </row>
    <row r="143" spans="1:6" ht="30" x14ac:dyDescent="0.3">
      <c r="A143" s="16">
        <f t="shared" si="3"/>
        <v>105</v>
      </c>
      <c r="B143" s="16" t="s">
        <v>479</v>
      </c>
      <c r="C143" s="60" t="s">
        <v>606</v>
      </c>
      <c r="D143" s="18" t="s">
        <v>1168</v>
      </c>
      <c r="E143" s="69"/>
      <c r="F143" s="39"/>
    </row>
    <row r="144" spans="1:6" ht="30" x14ac:dyDescent="0.3">
      <c r="A144" s="16">
        <f t="shared" si="3"/>
        <v>106</v>
      </c>
      <c r="B144" s="16" t="s">
        <v>4</v>
      </c>
      <c r="C144" s="60" t="s">
        <v>607</v>
      </c>
      <c r="D144" s="18" t="s">
        <v>1168</v>
      </c>
      <c r="E144" s="69"/>
      <c r="F144" s="39"/>
    </row>
    <row r="145" spans="1:6" s="8" customFormat="1" x14ac:dyDescent="0.3">
      <c r="A145" s="44"/>
      <c r="B145" s="44" t="s">
        <v>600</v>
      </c>
      <c r="C145" s="287" t="s">
        <v>608</v>
      </c>
      <c r="D145" s="287"/>
      <c r="E145" s="140"/>
      <c r="F145" s="139"/>
    </row>
    <row r="146" spans="1:6" x14ac:dyDescent="0.3">
      <c r="A146" s="16">
        <v>107</v>
      </c>
      <c r="B146" s="16" t="s">
        <v>609</v>
      </c>
      <c r="C146" s="59" t="s">
        <v>610</v>
      </c>
      <c r="D146" s="18" t="s">
        <v>1168</v>
      </c>
      <c r="E146" s="69"/>
      <c r="F146" s="39"/>
    </row>
    <row r="147" spans="1:6" x14ac:dyDescent="0.3">
      <c r="A147" s="16">
        <f t="shared" si="3"/>
        <v>108</v>
      </c>
      <c r="B147" s="16" t="s">
        <v>611</v>
      </c>
      <c r="C147" s="59" t="s">
        <v>612</v>
      </c>
      <c r="D147" s="18" t="s">
        <v>1168</v>
      </c>
      <c r="E147" s="69"/>
      <c r="F147" s="39"/>
    </row>
    <row r="148" spans="1:6" s="8" customFormat="1" x14ac:dyDescent="0.3">
      <c r="A148" s="44"/>
      <c r="B148" s="44" t="s">
        <v>613</v>
      </c>
      <c r="C148" s="288" t="s">
        <v>614</v>
      </c>
      <c r="D148" s="288"/>
      <c r="E148" s="141"/>
      <c r="F148" s="139"/>
    </row>
    <row r="149" spans="1:6" x14ac:dyDescent="0.3">
      <c r="A149" s="16">
        <v>109</v>
      </c>
      <c r="B149" s="16"/>
      <c r="C149" s="59" t="s">
        <v>615</v>
      </c>
      <c r="D149" s="18" t="s">
        <v>1168</v>
      </c>
      <c r="E149" s="69"/>
      <c r="F149" s="39"/>
    </row>
    <row r="150" spans="1:6" x14ac:dyDescent="0.3">
      <c r="A150" s="16">
        <f t="shared" si="3"/>
        <v>110</v>
      </c>
      <c r="B150" s="16"/>
      <c r="C150" s="59" t="s">
        <v>616</v>
      </c>
      <c r="D150" s="18" t="s">
        <v>1168</v>
      </c>
      <c r="E150" s="69"/>
      <c r="F150" s="39"/>
    </row>
    <row r="151" spans="1:6" ht="30" x14ac:dyDescent="0.3">
      <c r="A151" s="16">
        <f t="shared" si="3"/>
        <v>111</v>
      </c>
      <c r="B151" s="16"/>
      <c r="C151" s="59" t="s">
        <v>617</v>
      </c>
      <c r="D151" s="18" t="s">
        <v>1168</v>
      </c>
      <c r="E151" s="69"/>
      <c r="F151" s="39"/>
    </row>
    <row r="152" spans="1:6" ht="60.75" customHeight="1" x14ac:dyDescent="0.3">
      <c r="A152" s="16">
        <f>A151+1</f>
        <v>112</v>
      </c>
      <c r="B152" s="16" t="s">
        <v>618</v>
      </c>
      <c r="C152" s="59" t="s">
        <v>619</v>
      </c>
      <c r="D152" s="18" t="s">
        <v>1168</v>
      </c>
      <c r="E152" s="69"/>
      <c r="F152" s="39"/>
    </row>
    <row r="153" spans="1:6" s="8" customFormat="1" ht="15.75" customHeight="1" x14ac:dyDescent="0.3">
      <c r="A153" s="44"/>
      <c r="B153" s="44" t="s">
        <v>4</v>
      </c>
      <c r="C153" s="288" t="s">
        <v>620</v>
      </c>
      <c r="D153" s="288"/>
      <c r="E153" s="140"/>
      <c r="F153" s="139"/>
    </row>
    <row r="154" spans="1:6" x14ac:dyDescent="0.3">
      <c r="A154" s="16">
        <v>113</v>
      </c>
      <c r="B154" s="16"/>
      <c r="C154" s="59" t="s">
        <v>621</v>
      </c>
      <c r="D154" s="18" t="s">
        <v>1168</v>
      </c>
      <c r="E154" s="69"/>
      <c r="F154" s="39"/>
    </row>
    <row r="155" spans="1:6" x14ac:dyDescent="0.3">
      <c r="A155" s="16">
        <f t="shared" si="3"/>
        <v>114</v>
      </c>
      <c r="B155" s="16"/>
      <c r="C155" s="59" t="s">
        <v>622</v>
      </c>
      <c r="D155" s="18" t="s">
        <v>1168</v>
      </c>
      <c r="E155" s="69"/>
      <c r="F155" s="39"/>
    </row>
    <row r="156" spans="1:6" x14ac:dyDescent="0.3">
      <c r="A156" s="16">
        <f t="shared" si="3"/>
        <v>115</v>
      </c>
      <c r="B156" s="16"/>
      <c r="C156" s="59" t="s">
        <v>623</v>
      </c>
      <c r="D156" s="18" t="s">
        <v>1168</v>
      </c>
      <c r="E156" s="69"/>
      <c r="F156" s="39"/>
    </row>
    <row r="157" spans="1:6" x14ac:dyDescent="0.3">
      <c r="A157" s="16">
        <f t="shared" si="3"/>
        <v>116</v>
      </c>
      <c r="B157" s="16"/>
      <c r="C157" s="59" t="s">
        <v>624</v>
      </c>
      <c r="D157" s="18" t="s">
        <v>1168</v>
      </c>
      <c r="E157" s="69"/>
      <c r="F157" s="39"/>
    </row>
    <row r="158" spans="1:6" x14ac:dyDescent="0.3">
      <c r="A158" s="16">
        <f t="shared" si="3"/>
        <v>117</v>
      </c>
      <c r="B158" s="16"/>
      <c r="C158" s="59" t="s">
        <v>625</v>
      </c>
      <c r="D158" s="18" t="s">
        <v>1168</v>
      </c>
      <c r="E158" s="69"/>
      <c r="F158" s="39"/>
    </row>
    <row r="159" spans="1:6" x14ac:dyDescent="0.3">
      <c r="A159" s="16">
        <f t="shared" si="3"/>
        <v>118</v>
      </c>
      <c r="B159" s="16"/>
      <c r="C159" s="59" t="s">
        <v>626</v>
      </c>
      <c r="D159" s="18" t="s">
        <v>1168</v>
      </c>
      <c r="E159" s="69"/>
      <c r="F159" s="39"/>
    </row>
    <row r="160" spans="1:6" x14ac:dyDescent="0.3">
      <c r="A160" s="16">
        <f t="shared" si="3"/>
        <v>119</v>
      </c>
      <c r="B160" s="16"/>
      <c r="C160" s="59" t="s">
        <v>627</v>
      </c>
      <c r="D160" s="18" t="s">
        <v>1168</v>
      </c>
      <c r="E160" s="69"/>
      <c r="F160" s="39"/>
    </row>
    <row r="161" spans="1:6" x14ac:dyDescent="0.3">
      <c r="A161" s="16">
        <f t="shared" si="3"/>
        <v>120</v>
      </c>
      <c r="B161" s="16"/>
      <c r="C161" s="59" t="s">
        <v>628</v>
      </c>
      <c r="D161" s="18" t="s">
        <v>1168</v>
      </c>
      <c r="E161" s="69"/>
      <c r="F161" s="39"/>
    </row>
    <row r="162" spans="1:6" x14ac:dyDescent="0.3">
      <c r="A162" s="16">
        <f t="shared" si="3"/>
        <v>121</v>
      </c>
      <c r="B162" s="16"/>
      <c r="C162" s="59" t="s">
        <v>629</v>
      </c>
      <c r="D162" s="18" t="s">
        <v>1168</v>
      </c>
      <c r="E162" s="69"/>
      <c r="F162" s="39"/>
    </row>
    <row r="163" spans="1:6" x14ac:dyDescent="0.3">
      <c r="A163" s="16">
        <f t="shared" si="3"/>
        <v>122</v>
      </c>
      <c r="B163" s="16"/>
      <c r="C163" s="59" t="s">
        <v>630</v>
      </c>
      <c r="D163" s="18" t="s">
        <v>1168</v>
      </c>
      <c r="E163" s="69"/>
      <c r="F163" s="39"/>
    </row>
    <row r="164" spans="1:6" ht="30" x14ac:dyDescent="0.3">
      <c r="A164" s="16">
        <f t="shared" si="3"/>
        <v>123</v>
      </c>
      <c r="B164" s="16" t="s">
        <v>4</v>
      </c>
      <c r="C164" s="59" t="s">
        <v>631</v>
      </c>
      <c r="D164" s="18" t="s">
        <v>1168</v>
      </c>
      <c r="E164" s="69"/>
      <c r="F164" s="39"/>
    </row>
    <row r="165" spans="1:6" x14ac:dyDescent="0.3">
      <c r="A165" s="16">
        <f t="shared" si="3"/>
        <v>124</v>
      </c>
      <c r="B165" s="16" t="s">
        <v>4</v>
      </c>
      <c r="C165" s="59" t="s">
        <v>632</v>
      </c>
      <c r="D165" s="18" t="s">
        <v>1168</v>
      </c>
      <c r="E165" s="69"/>
      <c r="F165" s="39"/>
    </row>
    <row r="166" spans="1:6" s="8" customFormat="1" x14ac:dyDescent="0.3">
      <c r="A166" s="44"/>
      <c r="B166" s="44" t="s">
        <v>4</v>
      </c>
      <c r="C166" s="288" t="s">
        <v>633</v>
      </c>
      <c r="D166" s="288"/>
      <c r="E166" s="140"/>
      <c r="F166" s="139"/>
    </row>
    <row r="167" spans="1:6" x14ac:dyDescent="0.3">
      <c r="A167" s="16">
        <v>125</v>
      </c>
      <c r="B167" s="16"/>
      <c r="C167" s="59" t="s">
        <v>634</v>
      </c>
      <c r="D167" s="18" t="s">
        <v>1168</v>
      </c>
      <c r="E167" s="69"/>
      <c r="F167" s="39"/>
    </row>
    <row r="168" spans="1:6" x14ac:dyDescent="0.3">
      <c r="A168" s="16">
        <f t="shared" si="3"/>
        <v>126</v>
      </c>
      <c r="B168" s="16"/>
      <c r="C168" s="59" t="s">
        <v>635</v>
      </c>
      <c r="D168" s="18" t="s">
        <v>1168</v>
      </c>
      <c r="E168" s="69"/>
      <c r="F168" s="39"/>
    </row>
    <row r="169" spans="1:6" x14ac:dyDescent="0.3">
      <c r="A169" s="16">
        <f t="shared" si="3"/>
        <v>127</v>
      </c>
      <c r="B169" s="16"/>
      <c r="C169" s="59" t="s">
        <v>636</v>
      </c>
      <c r="D169" s="18" t="s">
        <v>1168</v>
      </c>
      <c r="E169" s="69"/>
      <c r="F169" s="39"/>
    </row>
    <row r="170" spans="1:6" x14ac:dyDescent="0.3">
      <c r="A170" s="16">
        <f t="shared" si="3"/>
        <v>128</v>
      </c>
      <c r="B170" s="16"/>
      <c r="C170" s="59" t="s">
        <v>637</v>
      </c>
      <c r="D170" s="18" t="s">
        <v>1168</v>
      </c>
      <c r="E170" s="69"/>
      <c r="F170" s="39"/>
    </row>
    <row r="171" spans="1:6" x14ac:dyDescent="0.3">
      <c r="A171" s="16">
        <f t="shared" si="3"/>
        <v>129</v>
      </c>
      <c r="B171" s="16"/>
      <c r="C171" s="59" t="s">
        <v>638</v>
      </c>
      <c r="D171" s="18" t="s">
        <v>1168</v>
      </c>
      <c r="E171" s="69"/>
      <c r="F171" s="39"/>
    </row>
    <row r="172" spans="1:6" ht="16.5" customHeight="1" x14ac:dyDescent="0.3">
      <c r="A172" s="16">
        <f t="shared" si="3"/>
        <v>130</v>
      </c>
      <c r="B172" s="16"/>
      <c r="C172" s="59" t="s">
        <v>639</v>
      </c>
      <c r="D172" s="18" t="s">
        <v>1168</v>
      </c>
      <c r="E172" s="69"/>
      <c r="F172" s="39"/>
    </row>
    <row r="173" spans="1:6" x14ac:dyDescent="0.3">
      <c r="A173" s="16">
        <f t="shared" si="3"/>
        <v>131</v>
      </c>
      <c r="B173" s="16"/>
      <c r="C173" s="59" t="s">
        <v>640</v>
      </c>
      <c r="D173" s="18" t="s">
        <v>1168</v>
      </c>
      <c r="E173" s="69"/>
      <c r="F173" s="39"/>
    </row>
    <row r="174" spans="1:6" ht="30" x14ac:dyDescent="0.3">
      <c r="A174" s="16">
        <f t="shared" si="3"/>
        <v>132</v>
      </c>
      <c r="B174" s="16" t="s">
        <v>4</v>
      </c>
      <c r="C174" s="59" t="s">
        <v>641</v>
      </c>
      <c r="D174" s="18" t="s">
        <v>1168</v>
      </c>
      <c r="E174" s="69"/>
      <c r="F174" s="39"/>
    </row>
    <row r="175" spans="1:6" ht="30" x14ac:dyDescent="0.3">
      <c r="A175" s="16">
        <f t="shared" si="3"/>
        <v>133</v>
      </c>
      <c r="B175" s="16" t="s">
        <v>4</v>
      </c>
      <c r="C175" s="59" t="s">
        <v>642</v>
      </c>
      <c r="D175" s="18" t="s">
        <v>1168</v>
      </c>
      <c r="E175" s="69"/>
      <c r="F175" s="39"/>
    </row>
    <row r="176" spans="1:6" ht="30" x14ac:dyDescent="0.3">
      <c r="A176" s="16">
        <f t="shared" si="3"/>
        <v>134</v>
      </c>
      <c r="B176" s="16" t="s">
        <v>4</v>
      </c>
      <c r="C176" s="59" t="s">
        <v>643</v>
      </c>
      <c r="D176" s="18" t="s">
        <v>1168</v>
      </c>
      <c r="E176" s="69"/>
      <c r="F176" s="39"/>
    </row>
    <row r="177" spans="1:6" ht="30" x14ac:dyDescent="0.3">
      <c r="A177" s="16">
        <f t="shared" si="3"/>
        <v>135</v>
      </c>
      <c r="B177" s="16" t="s">
        <v>4</v>
      </c>
      <c r="C177" s="59" t="s">
        <v>644</v>
      </c>
      <c r="D177" s="18" t="s">
        <v>1168</v>
      </c>
      <c r="E177" s="69"/>
      <c r="F177" s="39"/>
    </row>
    <row r="178" spans="1:6" ht="30" x14ac:dyDescent="0.3">
      <c r="A178" s="16">
        <f t="shared" si="3"/>
        <v>136</v>
      </c>
      <c r="B178" s="16" t="s">
        <v>4</v>
      </c>
      <c r="C178" s="59" t="s">
        <v>645</v>
      </c>
      <c r="D178" s="18" t="s">
        <v>1168</v>
      </c>
      <c r="E178" s="69"/>
      <c r="F178" s="39"/>
    </row>
    <row r="179" spans="1:6" ht="30" x14ac:dyDescent="0.3">
      <c r="A179" s="16">
        <f t="shared" si="3"/>
        <v>137</v>
      </c>
      <c r="B179" s="16" t="s">
        <v>4</v>
      </c>
      <c r="C179" s="59" t="s">
        <v>646</v>
      </c>
      <c r="D179" s="18" t="s">
        <v>1168</v>
      </c>
      <c r="E179" s="69"/>
      <c r="F179" s="39"/>
    </row>
    <row r="180" spans="1:6" ht="30" x14ac:dyDescent="0.3">
      <c r="A180" s="16">
        <f t="shared" si="3"/>
        <v>138</v>
      </c>
      <c r="B180" s="16" t="s">
        <v>4</v>
      </c>
      <c r="C180" s="59" t="s">
        <v>647</v>
      </c>
      <c r="D180" s="18" t="s">
        <v>1168</v>
      </c>
      <c r="E180" s="69"/>
      <c r="F180" s="39"/>
    </row>
    <row r="181" spans="1:6" ht="30" x14ac:dyDescent="0.3">
      <c r="A181" s="16">
        <f t="shared" si="3"/>
        <v>139</v>
      </c>
      <c r="B181" s="16" t="s">
        <v>4</v>
      </c>
      <c r="C181" s="59" t="s">
        <v>648</v>
      </c>
      <c r="D181" s="18" t="s">
        <v>1168</v>
      </c>
      <c r="E181" s="69"/>
      <c r="F181" s="39"/>
    </row>
    <row r="182" spans="1:6" ht="30" x14ac:dyDescent="0.3">
      <c r="A182" s="16">
        <f t="shared" si="3"/>
        <v>140</v>
      </c>
      <c r="B182" s="16" t="s">
        <v>4</v>
      </c>
      <c r="C182" s="59" t="s">
        <v>649</v>
      </c>
      <c r="D182" s="18" t="s">
        <v>1168</v>
      </c>
      <c r="E182" s="69"/>
      <c r="F182" s="39"/>
    </row>
    <row r="183" spans="1:6" ht="30" x14ac:dyDescent="0.3">
      <c r="A183" s="16">
        <f t="shared" si="3"/>
        <v>141</v>
      </c>
      <c r="B183" s="16" t="s">
        <v>4</v>
      </c>
      <c r="C183" s="59" t="s">
        <v>650</v>
      </c>
      <c r="D183" s="18" t="s">
        <v>1168</v>
      </c>
      <c r="E183" s="69"/>
      <c r="F183" s="39"/>
    </row>
    <row r="184" spans="1:6" x14ac:dyDescent="0.3">
      <c r="A184" s="16">
        <f t="shared" si="3"/>
        <v>142</v>
      </c>
      <c r="B184" s="16" t="s">
        <v>4</v>
      </c>
      <c r="C184" s="59" t="s">
        <v>651</v>
      </c>
      <c r="D184" s="18" t="s">
        <v>1168</v>
      </c>
      <c r="E184" s="69"/>
      <c r="F184" s="39"/>
    </row>
    <row r="185" spans="1:6" ht="30" x14ac:dyDescent="0.3">
      <c r="A185" s="16">
        <f t="shared" si="3"/>
        <v>143</v>
      </c>
      <c r="B185" s="16" t="s">
        <v>4</v>
      </c>
      <c r="C185" s="59" t="s">
        <v>652</v>
      </c>
      <c r="D185" s="18" t="s">
        <v>1168</v>
      </c>
      <c r="E185" s="69"/>
      <c r="F185" s="39"/>
    </row>
    <row r="186" spans="1:6" x14ac:dyDescent="0.3">
      <c r="A186" s="16">
        <f t="shared" si="3"/>
        <v>144</v>
      </c>
      <c r="B186" s="16" t="s">
        <v>4</v>
      </c>
      <c r="C186" s="59" t="s">
        <v>653</v>
      </c>
      <c r="D186" s="18" t="s">
        <v>1168</v>
      </c>
      <c r="E186" s="69"/>
      <c r="F186" s="39"/>
    </row>
    <row r="187" spans="1:6" x14ac:dyDescent="0.3">
      <c r="A187" s="16">
        <f t="shared" si="3"/>
        <v>145</v>
      </c>
      <c r="B187" s="16" t="s">
        <v>4</v>
      </c>
      <c r="C187" s="59" t="s">
        <v>654</v>
      </c>
      <c r="D187" s="18" t="s">
        <v>1168</v>
      </c>
      <c r="E187" s="69"/>
      <c r="F187" s="39"/>
    </row>
    <row r="188" spans="1:6" ht="30" x14ac:dyDescent="0.3">
      <c r="A188" s="16">
        <f t="shared" si="3"/>
        <v>146</v>
      </c>
      <c r="B188" s="16" t="s">
        <v>4</v>
      </c>
      <c r="C188" s="59" t="s">
        <v>655</v>
      </c>
      <c r="D188" s="18" t="s">
        <v>1168</v>
      </c>
      <c r="E188" s="69"/>
      <c r="F188" s="39"/>
    </row>
    <row r="189" spans="1:6" x14ac:dyDescent="0.3">
      <c r="A189" s="16">
        <f t="shared" si="3"/>
        <v>147</v>
      </c>
      <c r="B189" s="16" t="s">
        <v>4</v>
      </c>
      <c r="C189" s="59" t="s">
        <v>656</v>
      </c>
      <c r="D189" s="18" t="s">
        <v>1168</v>
      </c>
      <c r="E189" s="69"/>
      <c r="F189" s="39"/>
    </row>
    <row r="190" spans="1:6" s="8" customFormat="1" ht="20.25" customHeight="1" x14ac:dyDescent="0.3">
      <c r="A190" s="44"/>
      <c r="B190" s="44" t="s">
        <v>4</v>
      </c>
      <c r="C190" s="288" t="s">
        <v>657</v>
      </c>
      <c r="D190" s="288"/>
      <c r="E190" s="140"/>
      <c r="F190" s="139"/>
    </row>
    <row r="191" spans="1:6" ht="30" x14ac:dyDescent="0.3">
      <c r="A191" s="16">
        <v>148</v>
      </c>
      <c r="B191" s="16" t="s">
        <v>658</v>
      </c>
      <c r="C191" s="59" t="s">
        <v>659</v>
      </c>
      <c r="D191" s="18" t="s">
        <v>1168</v>
      </c>
      <c r="E191" s="69"/>
      <c r="F191" s="39"/>
    </row>
    <row r="192" spans="1:6" x14ac:dyDescent="0.3">
      <c r="A192" s="16">
        <f t="shared" si="3"/>
        <v>149</v>
      </c>
      <c r="B192" s="16" t="s">
        <v>660</v>
      </c>
      <c r="C192" s="59" t="s">
        <v>661</v>
      </c>
      <c r="D192" s="18" t="s">
        <v>1168</v>
      </c>
      <c r="E192" s="69"/>
      <c r="F192" s="39"/>
    </row>
    <row r="193" spans="1:6" ht="30" x14ac:dyDescent="0.3">
      <c r="A193" s="16">
        <f t="shared" si="3"/>
        <v>150</v>
      </c>
      <c r="B193" s="16" t="s">
        <v>660</v>
      </c>
      <c r="C193" s="59" t="s">
        <v>662</v>
      </c>
      <c r="D193" s="18" t="s">
        <v>1168</v>
      </c>
      <c r="E193" s="69"/>
      <c r="F193" s="39"/>
    </row>
    <row r="194" spans="1:6" x14ac:dyDescent="0.3">
      <c r="A194" s="16">
        <f t="shared" si="3"/>
        <v>151</v>
      </c>
      <c r="B194" s="16" t="s">
        <v>660</v>
      </c>
      <c r="C194" s="59" t="s">
        <v>663</v>
      </c>
      <c r="D194" s="18" t="s">
        <v>1168</v>
      </c>
      <c r="E194" s="69"/>
      <c r="F194" s="39"/>
    </row>
    <row r="195" spans="1:6" ht="28.5" customHeight="1" x14ac:dyDescent="0.3">
      <c r="A195" s="16">
        <f t="shared" si="3"/>
        <v>152</v>
      </c>
      <c r="B195" s="16" t="s">
        <v>664</v>
      </c>
      <c r="C195" s="59" t="s">
        <v>665</v>
      </c>
      <c r="D195" s="18" t="s">
        <v>1168</v>
      </c>
      <c r="E195" s="69"/>
      <c r="F195" s="39"/>
    </row>
    <row r="196" spans="1:6" s="8" customFormat="1" ht="30" customHeight="1" x14ac:dyDescent="0.3">
      <c r="A196" s="44"/>
      <c r="B196" s="44" t="s">
        <v>600</v>
      </c>
      <c r="C196" s="287" t="s">
        <v>666</v>
      </c>
      <c r="D196" s="287"/>
      <c r="E196" s="141"/>
      <c r="F196" s="139"/>
    </row>
    <row r="197" spans="1:6" x14ac:dyDescent="0.3">
      <c r="A197" s="16">
        <v>153</v>
      </c>
      <c r="B197" s="16"/>
      <c r="C197" s="59" t="s">
        <v>667</v>
      </c>
      <c r="D197" s="18" t="s">
        <v>1168</v>
      </c>
      <c r="E197" s="69"/>
      <c r="F197" s="39"/>
    </row>
    <row r="198" spans="1:6" x14ac:dyDescent="0.3">
      <c r="A198" s="16">
        <f t="shared" si="3"/>
        <v>154</v>
      </c>
      <c r="B198" s="16"/>
      <c r="C198" s="59" t="s">
        <v>668</v>
      </c>
      <c r="D198" s="18" t="s">
        <v>1168</v>
      </c>
      <c r="E198" s="69"/>
      <c r="F198" s="39"/>
    </row>
    <row r="199" spans="1:6" x14ac:dyDescent="0.3">
      <c r="A199" s="16">
        <f t="shared" si="3"/>
        <v>155</v>
      </c>
      <c r="B199" s="16"/>
      <c r="C199" s="59" t="s">
        <v>669</v>
      </c>
      <c r="D199" s="18" t="s">
        <v>1168</v>
      </c>
      <c r="E199" s="69"/>
      <c r="F199" s="39"/>
    </row>
    <row r="200" spans="1:6" s="8" customFormat="1" ht="28.5" customHeight="1" x14ac:dyDescent="0.3">
      <c r="A200" s="44"/>
      <c r="B200" s="44" t="s">
        <v>670</v>
      </c>
      <c r="C200" s="287" t="s">
        <v>671</v>
      </c>
      <c r="D200" s="287"/>
      <c r="E200" s="141"/>
      <c r="F200" s="139"/>
    </row>
    <row r="201" spans="1:6" x14ac:dyDescent="0.3">
      <c r="A201" s="16">
        <v>156</v>
      </c>
      <c r="B201" s="16"/>
      <c r="C201" s="59" t="s">
        <v>672</v>
      </c>
      <c r="D201" s="18" t="s">
        <v>1168</v>
      </c>
      <c r="E201" s="69"/>
      <c r="F201" s="39"/>
    </row>
    <row r="202" spans="1:6" x14ac:dyDescent="0.3">
      <c r="A202" s="16">
        <f t="shared" si="3"/>
        <v>157</v>
      </c>
      <c r="B202" s="16"/>
      <c r="C202" s="59" t="s">
        <v>673</v>
      </c>
      <c r="D202" s="18" t="s">
        <v>1168</v>
      </c>
      <c r="E202" s="69"/>
      <c r="F202" s="39"/>
    </row>
    <row r="203" spans="1:6" x14ac:dyDescent="0.3">
      <c r="A203" s="16">
        <f t="shared" ref="A203" si="4">A202+1</f>
        <v>158</v>
      </c>
      <c r="B203" s="16"/>
      <c r="C203" s="59" t="s">
        <v>674</v>
      </c>
      <c r="D203" s="18" t="s">
        <v>1168</v>
      </c>
      <c r="E203" s="69"/>
      <c r="F203" s="39"/>
    </row>
    <row r="204" spans="1:6" ht="18" customHeight="1" x14ac:dyDescent="0.3">
      <c r="A204" s="73"/>
      <c r="B204" s="44" t="s">
        <v>675</v>
      </c>
      <c r="C204" s="136" t="s">
        <v>676</v>
      </c>
      <c r="D204" s="137"/>
      <c r="E204" s="134"/>
      <c r="F204" s="76"/>
    </row>
    <row r="205" spans="1:6" ht="30" x14ac:dyDescent="0.3">
      <c r="A205" s="16">
        <f>A203+1</f>
        <v>159</v>
      </c>
      <c r="B205" s="16" t="s">
        <v>675</v>
      </c>
      <c r="C205" s="60" t="s">
        <v>677</v>
      </c>
      <c r="D205" s="18" t="s">
        <v>1168</v>
      </c>
      <c r="E205" s="69"/>
      <c r="F205" s="39"/>
    </row>
    <row r="206" spans="1:6" ht="30" x14ac:dyDescent="0.3">
      <c r="A206" s="16">
        <f>A205+1</f>
        <v>160</v>
      </c>
      <c r="B206" s="16" t="s">
        <v>678</v>
      </c>
      <c r="C206" s="60" t="s">
        <v>679</v>
      </c>
      <c r="D206" s="18" t="s">
        <v>1168</v>
      </c>
      <c r="E206" s="69"/>
      <c r="F206" s="39"/>
    </row>
    <row r="207" spans="1:6" ht="30" x14ac:dyDescent="0.3">
      <c r="A207" s="16">
        <f t="shared" ref="A207:A248" si="5">A206+1</f>
        <v>161</v>
      </c>
      <c r="B207" s="16" t="s">
        <v>680</v>
      </c>
      <c r="C207" s="60" t="s">
        <v>681</v>
      </c>
      <c r="D207" s="18" t="s">
        <v>1168</v>
      </c>
      <c r="E207" s="69"/>
      <c r="F207" s="39"/>
    </row>
    <row r="208" spans="1:6" ht="30" x14ac:dyDescent="0.3">
      <c r="A208" s="16">
        <f t="shared" si="5"/>
        <v>162</v>
      </c>
      <c r="B208" s="16" t="s">
        <v>682</v>
      </c>
      <c r="C208" s="60" t="s">
        <v>683</v>
      </c>
      <c r="D208" s="18" t="s">
        <v>1168</v>
      </c>
      <c r="E208" s="69"/>
      <c r="F208" s="39"/>
    </row>
    <row r="209" spans="1:6" s="8" customFormat="1" x14ac:dyDescent="0.3">
      <c r="A209" s="44"/>
      <c r="B209" s="44" t="s">
        <v>4</v>
      </c>
      <c r="C209" s="287" t="s">
        <v>684</v>
      </c>
      <c r="D209" s="287"/>
      <c r="E209" s="140"/>
      <c r="F209" s="139"/>
    </row>
    <row r="210" spans="1:6" x14ac:dyDescent="0.3">
      <c r="A210" s="16">
        <v>163</v>
      </c>
      <c r="B210" s="16"/>
      <c r="C210" s="59" t="s">
        <v>685</v>
      </c>
      <c r="D210" s="18" t="s">
        <v>1168</v>
      </c>
      <c r="E210" s="69"/>
      <c r="F210" s="39"/>
    </row>
    <row r="211" spans="1:6" x14ac:dyDescent="0.3">
      <c r="A211" s="16">
        <f t="shared" si="5"/>
        <v>164</v>
      </c>
      <c r="B211" s="16"/>
      <c r="C211" s="59" t="s">
        <v>686</v>
      </c>
      <c r="D211" s="18" t="s">
        <v>1168</v>
      </c>
      <c r="E211" s="69"/>
      <c r="F211" s="39"/>
    </row>
    <row r="212" spans="1:6" x14ac:dyDescent="0.3">
      <c r="A212" s="16">
        <f t="shared" si="5"/>
        <v>165</v>
      </c>
      <c r="B212" s="16"/>
      <c r="C212" s="59" t="s">
        <v>687</v>
      </c>
      <c r="D212" s="18" t="s">
        <v>1168</v>
      </c>
      <c r="E212" s="69"/>
      <c r="F212" s="39"/>
    </row>
    <row r="213" spans="1:6" x14ac:dyDescent="0.3">
      <c r="A213" s="16">
        <f t="shared" si="5"/>
        <v>166</v>
      </c>
      <c r="B213" s="16"/>
      <c r="C213" s="59" t="s">
        <v>688</v>
      </c>
      <c r="D213" s="18" t="s">
        <v>1168</v>
      </c>
      <c r="E213" s="69"/>
      <c r="F213" s="39"/>
    </row>
    <row r="214" spans="1:6" x14ac:dyDescent="0.3">
      <c r="A214" s="16">
        <f t="shared" si="5"/>
        <v>167</v>
      </c>
      <c r="B214" s="16"/>
      <c r="C214" s="59" t="s">
        <v>689</v>
      </c>
      <c r="D214" s="18" t="s">
        <v>1168</v>
      </c>
      <c r="E214" s="69"/>
      <c r="F214" s="39"/>
    </row>
    <row r="215" spans="1:6" x14ac:dyDescent="0.3">
      <c r="A215" s="16">
        <f t="shared" si="5"/>
        <v>168</v>
      </c>
      <c r="B215" s="16"/>
      <c r="C215" s="59" t="s">
        <v>690</v>
      </c>
      <c r="D215" s="18" t="s">
        <v>1168</v>
      </c>
      <c r="E215" s="69"/>
      <c r="F215" s="39"/>
    </row>
    <row r="216" spans="1:6" x14ac:dyDescent="0.3">
      <c r="A216" s="16">
        <f t="shared" si="5"/>
        <v>169</v>
      </c>
      <c r="B216" s="16"/>
      <c r="C216" s="59" t="s">
        <v>691</v>
      </c>
      <c r="D216" s="18" t="s">
        <v>1168</v>
      </c>
      <c r="E216" s="69"/>
      <c r="F216" s="39"/>
    </row>
    <row r="217" spans="1:6" x14ac:dyDescent="0.3">
      <c r="A217" s="16">
        <f t="shared" si="5"/>
        <v>170</v>
      </c>
      <c r="B217" s="16"/>
      <c r="C217" s="59" t="s">
        <v>692</v>
      </c>
      <c r="D217" s="18" t="s">
        <v>1168</v>
      </c>
      <c r="E217" s="69"/>
      <c r="F217" s="39"/>
    </row>
    <row r="218" spans="1:6" x14ac:dyDescent="0.3">
      <c r="A218" s="16">
        <f t="shared" si="5"/>
        <v>171</v>
      </c>
      <c r="B218" s="16"/>
      <c r="C218" s="59" t="s">
        <v>693</v>
      </c>
      <c r="D218" s="18" t="s">
        <v>1168</v>
      </c>
      <c r="E218" s="69"/>
      <c r="F218" s="39"/>
    </row>
    <row r="219" spans="1:6" x14ac:dyDescent="0.3">
      <c r="A219" s="16">
        <f t="shared" si="5"/>
        <v>172</v>
      </c>
      <c r="B219" s="16"/>
      <c r="C219" s="59" t="s">
        <v>694</v>
      </c>
      <c r="D219" s="18" t="s">
        <v>1168</v>
      </c>
      <c r="E219" s="69"/>
      <c r="F219" s="39"/>
    </row>
    <row r="220" spans="1:6" x14ac:dyDescent="0.3">
      <c r="A220" s="16">
        <f t="shared" si="5"/>
        <v>173</v>
      </c>
      <c r="B220" s="16"/>
      <c r="C220" s="59" t="s">
        <v>695</v>
      </c>
      <c r="D220" s="18" t="s">
        <v>1168</v>
      </c>
      <c r="E220" s="69"/>
      <c r="F220" s="39"/>
    </row>
    <row r="221" spans="1:6" x14ac:dyDescent="0.3">
      <c r="A221" s="16">
        <f t="shared" si="5"/>
        <v>174</v>
      </c>
      <c r="B221" s="16"/>
      <c r="C221" s="59" t="s">
        <v>696</v>
      </c>
      <c r="D221" s="18" t="s">
        <v>1168</v>
      </c>
      <c r="E221" s="69"/>
      <c r="F221" s="39"/>
    </row>
    <row r="222" spans="1:6" x14ac:dyDescent="0.3">
      <c r="A222" s="16">
        <f t="shared" si="5"/>
        <v>175</v>
      </c>
      <c r="B222" s="16"/>
      <c r="C222" s="59" t="s">
        <v>697</v>
      </c>
      <c r="D222" s="18" t="s">
        <v>1168</v>
      </c>
      <c r="E222" s="69"/>
      <c r="F222" s="39"/>
    </row>
    <row r="223" spans="1:6" x14ac:dyDescent="0.3">
      <c r="A223" s="16">
        <f t="shared" si="5"/>
        <v>176</v>
      </c>
      <c r="B223" s="16"/>
      <c r="C223" s="59" t="s">
        <v>698</v>
      </c>
      <c r="D223" s="18" t="s">
        <v>1168</v>
      </c>
      <c r="E223" s="69"/>
      <c r="F223" s="39"/>
    </row>
    <row r="224" spans="1:6" x14ac:dyDescent="0.3">
      <c r="A224" s="16">
        <f t="shared" si="5"/>
        <v>177</v>
      </c>
      <c r="B224" s="16"/>
      <c r="C224" s="59" t="s">
        <v>699</v>
      </c>
      <c r="D224" s="18" t="s">
        <v>1168</v>
      </c>
      <c r="E224" s="69"/>
      <c r="F224" s="39"/>
    </row>
    <row r="225" spans="1:6" x14ac:dyDescent="0.3">
      <c r="A225" s="16">
        <f t="shared" si="5"/>
        <v>178</v>
      </c>
      <c r="B225" s="16"/>
      <c r="C225" s="59" t="s">
        <v>700</v>
      </c>
      <c r="D225" s="18" t="s">
        <v>1168</v>
      </c>
      <c r="E225" s="69"/>
      <c r="F225" s="39"/>
    </row>
    <row r="226" spans="1:6" x14ac:dyDescent="0.3">
      <c r="A226" s="16">
        <f t="shared" si="5"/>
        <v>179</v>
      </c>
      <c r="B226" s="16"/>
      <c r="C226" s="59" t="s">
        <v>701</v>
      </c>
      <c r="D226" s="18" t="s">
        <v>1168</v>
      </c>
      <c r="E226" s="69"/>
      <c r="F226" s="39"/>
    </row>
    <row r="227" spans="1:6" x14ac:dyDescent="0.3">
      <c r="A227" s="16">
        <f t="shared" si="5"/>
        <v>180</v>
      </c>
      <c r="B227" s="16"/>
      <c r="C227" s="59" t="s">
        <v>702</v>
      </c>
      <c r="D227" s="18" t="s">
        <v>1168</v>
      </c>
      <c r="E227" s="69"/>
      <c r="F227" s="39"/>
    </row>
    <row r="228" spans="1:6" x14ac:dyDescent="0.3">
      <c r="A228" s="16">
        <f t="shared" si="5"/>
        <v>181</v>
      </c>
      <c r="B228" s="16"/>
      <c r="C228" s="59" t="s">
        <v>703</v>
      </c>
      <c r="D228" s="18" t="s">
        <v>1168</v>
      </c>
      <c r="E228" s="69"/>
      <c r="F228" s="39"/>
    </row>
    <row r="229" spans="1:6" ht="30" x14ac:dyDescent="0.3">
      <c r="A229" s="16">
        <f t="shared" si="5"/>
        <v>182</v>
      </c>
      <c r="B229" s="16"/>
      <c r="C229" s="59" t="s">
        <v>704</v>
      </c>
      <c r="D229" s="18" t="s">
        <v>1168</v>
      </c>
      <c r="E229" s="69"/>
      <c r="F229" s="39"/>
    </row>
    <row r="230" spans="1:6" s="8" customFormat="1" ht="31.5" customHeight="1" x14ac:dyDescent="0.3">
      <c r="A230" s="44"/>
      <c r="B230" s="44" t="s">
        <v>4</v>
      </c>
      <c r="C230" s="287" t="s">
        <v>705</v>
      </c>
      <c r="D230" s="287"/>
      <c r="E230" s="140"/>
      <c r="F230" s="139"/>
    </row>
    <row r="231" spans="1:6" x14ac:dyDescent="0.3">
      <c r="A231" s="16">
        <v>183</v>
      </c>
      <c r="B231" s="16" t="s">
        <v>4</v>
      </c>
      <c r="C231" s="59" t="s">
        <v>706</v>
      </c>
      <c r="D231" s="18" t="s">
        <v>1168</v>
      </c>
      <c r="E231" s="69"/>
      <c r="F231" s="39"/>
    </row>
    <row r="232" spans="1:6" ht="30" x14ac:dyDescent="0.3">
      <c r="A232" s="16">
        <f t="shared" si="5"/>
        <v>184</v>
      </c>
      <c r="B232" s="16" t="s">
        <v>4</v>
      </c>
      <c r="C232" s="59" t="s">
        <v>707</v>
      </c>
      <c r="D232" s="18" t="s">
        <v>1168</v>
      </c>
      <c r="E232" s="69"/>
      <c r="F232" s="39"/>
    </row>
    <row r="233" spans="1:6" ht="45" x14ac:dyDescent="0.3">
      <c r="A233" s="16">
        <f t="shared" si="5"/>
        <v>185</v>
      </c>
      <c r="B233" s="16" t="s">
        <v>4</v>
      </c>
      <c r="C233" s="59" t="s">
        <v>708</v>
      </c>
      <c r="D233" s="18" t="s">
        <v>1168</v>
      </c>
      <c r="E233" s="69"/>
      <c r="F233" s="39"/>
    </row>
    <row r="234" spans="1:6" ht="30" x14ac:dyDescent="0.3">
      <c r="A234" s="16">
        <f t="shared" si="5"/>
        <v>186</v>
      </c>
      <c r="B234" s="16" t="s">
        <v>4</v>
      </c>
      <c r="C234" s="59" t="s">
        <v>709</v>
      </c>
      <c r="D234" s="18" t="s">
        <v>1168</v>
      </c>
      <c r="E234" s="69"/>
      <c r="F234" s="39"/>
    </row>
    <row r="235" spans="1:6" x14ac:dyDescent="0.3">
      <c r="A235" s="16">
        <f t="shared" si="5"/>
        <v>187</v>
      </c>
      <c r="B235" s="16" t="s">
        <v>4</v>
      </c>
      <c r="C235" s="59" t="s">
        <v>710</v>
      </c>
      <c r="D235" s="18" t="s">
        <v>1168</v>
      </c>
      <c r="E235" s="69"/>
      <c r="F235" s="39"/>
    </row>
    <row r="236" spans="1:6" x14ac:dyDescent="0.3">
      <c r="A236" s="16">
        <f t="shared" si="5"/>
        <v>188</v>
      </c>
      <c r="B236" s="16" t="s">
        <v>4</v>
      </c>
      <c r="C236" s="59" t="s">
        <v>711</v>
      </c>
      <c r="D236" s="18" t="s">
        <v>1168</v>
      </c>
      <c r="E236" s="69"/>
      <c r="F236" s="39"/>
    </row>
    <row r="237" spans="1:6" x14ac:dyDescent="0.3">
      <c r="A237" s="16">
        <f t="shared" si="5"/>
        <v>189</v>
      </c>
      <c r="B237" s="16" t="s">
        <v>4</v>
      </c>
      <c r="C237" s="59" t="s">
        <v>712</v>
      </c>
      <c r="D237" s="18" t="s">
        <v>1168</v>
      </c>
      <c r="E237" s="69"/>
      <c r="F237" s="39"/>
    </row>
    <row r="238" spans="1:6" x14ac:dyDescent="0.3">
      <c r="A238" s="16">
        <f t="shared" si="5"/>
        <v>190</v>
      </c>
      <c r="B238" s="16" t="s">
        <v>4</v>
      </c>
      <c r="C238" s="59" t="s">
        <v>713</v>
      </c>
      <c r="D238" s="18" t="s">
        <v>1168</v>
      </c>
      <c r="E238" s="69"/>
      <c r="F238" s="39"/>
    </row>
    <row r="239" spans="1:6" x14ac:dyDescent="0.3">
      <c r="A239" s="16">
        <f t="shared" si="5"/>
        <v>191</v>
      </c>
      <c r="B239" s="16" t="s">
        <v>4</v>
      </c>
      <c r="C239" s="59" t="s">
        <v>714</v>
      </c>
      <c r="D239" s="18" t="s">
        <v>1168</v>
      </c>
      <c r="E239" s="69"/>
      <c r="F239" s="39"/>
    </row>
    <row r="240" spans="1:6" x14ac:dyDescent="0.3">
      <c r="A240" s="16">
        <f t="shared" si="5"/>
        <v>192</v>
      </c>
      <c r="B240" s="16" t="s">
        <v>4</v>
      </c>
      <c r="C240" s="59" t="s">
        <v>715</v>
      </c>
      <c r="D240" s="18" t="s">
        <v>1168</v>
      </c>
      <c r="E240" s="69"/>
      <c r="F240" s="39"/>
    </row>
    <row r="241" spans="1:6" x14ac:dyDescent="0.3">
      <c r="A241" s="16">
        <f t="shared" si="5"/>
        <v>193</v>
      </c>
      <c r="B241" s="16" t="s">
        <v>4</v>
      </c>
      <c r="C241" s="59" t="s">
        <v>716</v>
      </c>
      <c r="D241" s="18" t="s">
        <v>1168</v>
      </c>
      <c r="E241" s="69"/>
      <c r="F241" s="39"/>
    </row>
    <row r="242" spans="1:6" x14ac:dyDescent="0.3">
      <c r="A242" s="16">
        <f t="shared" si="5"/>
        <v>194</v>
      </c>
      <c r="B242" s="16" t="s">
        <v>4</v>
      </c>
      <c r="C242" s="59" t="s">
        <v>717</v>
      </c>
      <c r="D242" s="18" t="s">
        <v>1168</v>
      </c>
      <c r="E242" s="69"/>
      <c r="F242" s="39"/>
    </row>
    <row r="243" spans="1:6" ht="30" x14ac:dyDescent="0.3">
      <c r="A243" s="16">
        <f t="shared" si="5"/>
        <v>195</v>
      </c>
      <c r="B243" s="16" t="s">
        <v>4</v>
      </c>
      <c r="C243" s="59" t="s">
        <v>718</v>
      </c>
      <c r="D243" s="18" t="s">
        <v>1168</v>
      </c>
      <c r="E243" s="69"/>
      <c r="F243" s="39"/>
    </row>
    <row r="244" spans="1:6" x14ac:dyDescent="0.3">
      <c r="A244" s="16">
        <f t="shared" si="5"/>
        <v>196</v>
      </c>
      <c r="B244" s="16" t="s">
        <v>4</v>
      </c>
      <c r="C244" s="59" t="s">
        <v>719</v>
      </c>
      <c r="D244" s="18" t="s">
        <v>1168</v>
      </c>
      <c r="E244" s="69"/>
      <c r="F244" s="39"/>
    </row>
    <row r="245" spans="1:6" x14ac:dyDescent="0.3">
      <c r="A245" s="16">
        <f t="shared" si="5"/>
        <v>197</v>
      </c>
      <c r="B245" s="16" t="s">
        <v>4</v>
      </c>
      <c r="C245" s="59" t="s">
        <v>720</v>
      </c>
      <c r="D245" s="18" t="s">
        <v>1168</v>
      </c>
      <c r="E245" s="69"/>
      <c r="F245" s="39"/>
    </row>
    <row r="246" spans="1:6" x14ac:dyDescent="0.3">
      <c r="A246" s="16">
        <f t="shared" si="5"/>
        <v>198</v>
      </c>
      <c r="B246" s="16" t="s">
        <v>4</v>
      </c>
      <c r="C246" s="59" t="s">
        <v>721</v>
      </c>
      <c r="D246" s="18" t="s">
        <v>1168</v>
      </c>
      <c r="E246" s="69"/>
      <c r="F246" s="39"/>
    </row>
    <row r="247" spans="1:6" ht="30" x14ac:dyDescent="0.3">
      <c r="A247" s="16">
        <f t="shared" si="5"/>
        <v>199</v>
      </c>
      <c r="B247" s="16" t="s">
        <v>4</v>
      </c>
      <c r="C247" s="59" t="s">
        <v>722</v>
      </c>
      <c r="D247" s="18" t="s">
        <v>1168</v>
      </c>
      <c r="E247" s="69"/>
      <c r="F247" s="39"/>
    </row>
    <row r="248" spans="1:6" x14ac:dyDescent="0.3">
      <c r="A248" s="16">
        <f t="shared" si="5"/>
        <v>200</v>
      </c>
      <c r="B248" s="16" t="s">
        <v>4</v>
      </c>
      <c r="C248" s="59" t="s">
        <v>723</v>
      </c>
      <c r="D248" s="18" t="s">
        <v>1168</v>
      </c>
      <c r="E248" s="69"/>
      <c r="F248" s="39"/>
    </row>
    <row r="249" spans="1:6" x14ac:dyDescent="0.3">
      <c r="A249" s="73"/>
      <c r="B249" s="44" t="s">
        <v>724</v>
      </c>
      <c r="C249" s="136" t="s">
        <v>725</v>
      </c>
      <c r="D249" s="142"/>
      <c r="E249" s="142"/>
      <c r="F249" s="76"/>
    </row>
    <row r="250" spans="1:6" x14ac:dyDescent="0.3">
      <c r="A250" s="16">
        <f>A248+1</f>
        <v>201</v>
      </c>
      <c r="B250" s="16" t="s">
        <v>479</v>
      </c>
      <c r="C250" s="60" t="s">
        <v>726</v>
      </c>
      <c r="D250" s="18" t="s">
        <v>1168</v>
      </c>
      <c r="E250" s="69"/>
      <c r="F250" s="39"/>
    </row>
    <row r="251" spans="1:6" x14ac:dyDescent="0.3">
      <c r="A251" s="16">
        <f>A250+1</f>
        <v>202</v>
      </c>
      <c r="B251" s="16" t="s">
        <v>479</v>
      </c>
      <c r="C251" s="60" t="s">
        <v>727</v>
      </c>
      <c r="D251" s="18" t="s">
        <v>1168</v>
      </c>
      <c r="E251" s="69"/>
      <c r="F251" s="39"/>
    </row>
    <row r="252" spans="1:6" x14ac:dyDescent="0.3">
      <c r="A252" s="16">
        <f t="shared" ref="A252:A253" si="6">A251+1</f>
        <v>203</v>
      </c>
      <c r="B252" s="16" t="s">
        <v>724</v>
      </c>
      <c r="C252" s="60" t="s">
        <v>728</v>
      </c>
      <c r="D252" s="18" t="s">
        <v>1168</v>
      </c>
      <c r="E252" s="69"/>
      <c r="F252" s="39"/>
    </row>
    <row r="253" spans="1:6" ht="30" x14ac:dyDescent="0.3">
      <c r="A253" s="16">
        <f t="shared" si="6"/>
        <v>204</v>
      </c>
      <c r="B253" s="16" t="s">
        <v>724</v>
      </c>
      <c r="C253" s="60" t="s">
        <v>729</v>
      </c>
      <c r="D253" s="18" t="s">
        <v>1168</v>
      </c>
      <c r="E253" s="69"/>
      <c r="F253" s="39"/>
    </row>
    <row r="254" spans="1:6" x14ac:dyDescent="0.3">
      <c r="A254" s="73"/>
      <c r="B254" s="44" t="s">
        <v>730</v>
      </c>
      <c r="C254" s="136" t="s">
        <v>731</v>
      </c>
      <c r="D254" s="137"/>
      <c r="E254" s="143"/>
      <c r="F254" s="76"/>
    </row>
    <row r="255" spans="1:6" x14ac:dyDescent="0.3">
      <c r="A255" s="16">
        <f>A253+1</f>
        <v>205</v>
      </c>
      <c r="B255" s="16" t="s">
        <v>479</v>
      </c>
      <c r="C255" s="60" t="s">
        <v>732</v>
      </c>
      <c r="D255" s="18" t="s">
        <v>1168</v>
      </c>
      <c r="E255" s="69"/>
      <c r="F255" s="39"/>
    </row>
    <row r="256" spans="1:6" x14ac:dyDescent="0.3">
      <c r="A256" s="16">
        <f>A255+1</f>
        <v>206</v>
      </c>
      <c r="B256" s="16" t="s">
        <v>479</v>
      </c>
      <c r="C256" s="60" t="s">
        <v>733</v>
      </c>
      <c r="D256" s="18" t="s">
        <v>1168</v>
      </c>
      <c r="E256" s="69"/>
      <c r="F256" s="39"/>
    </row>
    <row r="257" spans="1:6" ht="30" x14ac:dyDescent="0.3">
      <c r="A257" s="16">
        <f t="shared" ref="A257:A265" si="7">A256+1</f>
        <v>207</v>
      </c>
      <c r="B257" s="16" t="s">
        <v>724</v>
      </c>
      <c r="C257" s="60" t="s">
        <v>734</v>
      </c>
      <c r="D257" s="18" t="s">
        <v>1168</v>
      </c>
      <c r="E257" s="69"/>
      <c r="F257" s="39"/>
    </row>
    <row r="258" spans="1:6" s="8" customFormat="1" x14ac:dyDescent="0.3">
      <c r="A258" s="44"/>
      <c r="B258" s="44" t="s">
        <v>735</v>
      </c>
      <c r="C258" s="287" t="s">
        <v>736</v>
      </c>
      <c r="D258" s="287"/>
      <c r="E258" s="141"/>
      <c r="F258" s="139"/>
    </row>
    <row r="259" spans="1:6" x14ac:dyDescent="0.3">
      <c r="A259" s="16">
        <v>208</v>
      </c>
      <c r="B259" s="16"/>
      <c r="C259" s="59" t="s">
        <v>737</v>
      </c>
      <c r="D259" s="18" t="s">
        <v>1168</v>
      </c>
      <c r="E259" s="69"/>
      <c r="F259" s="39"/>
    </row>
    <row r="260" spans="1:6" x14ac:dyDescent="0.3">
      <c r="A260" s="16">
        <f t="shared" si="7"/>
        <v>209</v>
      </c>
      <c r="B260" s="16"/>
      <c r="C260" s="59" t="s">
        <v>738</v>
      </c>
      <c r="D260" s="18" t="s">
        <v>1168</v>
      </c>
      <c r="E260" s="69"/>
      <c r="F260" s="39"/>
    </row>
    <row r="261" spans="1:6" x14ac:dyDescent="0.3">
      <c r="A261" s="16">
        <f t="shared" si="7"/>
        <v>210</v>
      </c>
      <c r="B261" s="16"/>
      <c r="C261" s="59" t="s">
        <v>739</v>
      </c>
      <c r="D261" s="18" t="s">
        <v>1168</v>
      </c>
      <c r="E261" s="69"/>
      <c r="F261" s="39"/>
    </row>
    <row r="262" spans="1:6" x14ac:dyDescent="0.3">
      <c r="A262" s="16">
        <f t="shared" si="7"/>
        <v>211</v>
      </c>
      <c r="B262" s="16"/>
      <c r="C262" s="59" t="s">
        <v>740</v>
      </c>
      <c r="D262" s="18" t="s">
        <v>1168</v>
      </c>
      <c r="E262" s="69"/>
      <c r="F262" s="39"/>
    </row>
    <row r="263" spans="1:6" ht="30" x14ac:dyDescent="0.3">
      <c r="A263" s="16">
        <f t="shared" si="7"/>
        <v>212</v>
      </c>
      <c r="B263" s="16"/>
      <c r="C263" s="59" t="s">
        <v>741</v>
      </c>
      <c r="D263" s="18" t="s">
        <v>1168</v>
      </c>
      <c r="E263" s="69"/>
      <c r="F263" s="39"/>
    </row>
    <row r="264" spans="1:6" ht="30" x14ac:dyDescent="0.3">
      <c r="A264" s="16">
        <f t="shared" si="7"/>
        <v>213</v>
      </c>
      <c r="B264" s="16" t="s">
        <v>4</v>
      </c>
      <c r="C264" s="52" t="s">
        <v>742</v>
      </c>
      <c r="D264" s="18" t="s">
        <v>1168</v>
      </c>
      <c r="E264" s="69"/>
      <c r="F264" s="39"/>
    </row>
    <row r="265" spans="1:6" x14ac:dyDescent="0.3">
      <c r="A265" s="16">
        <f t="shared" si="7"/>
        <v>214</v>
      </c>
      <c r="B265" s="16" t="s">
        <v>4</v>
      </c>
      <c r="C265" s="52" t="s">
        <v>743</v>
      </c>
      <c r="D265" s="18" t="s">
        <v>1168</v>
      </c>
      <c r="E265" s="69"/>
      <c r="F265" s="39"/>
    </row>
    <row r="266" spans="1:6" x14ac:dyDescent="0.3">
      <c r="A266" s="21"/>
      <c r="B266" s="22"/>
      <c r="C266" s="22"/>
      <c r="D266" s="22"/>
      <c r="E266" s="22"/>
      <c r="F266" s="23"/>
    </row>
    <row r="267" spans="1:6" x14ac:dyDescent="0.3">
      <c r="A267" s="9"/>
      <c r="F267" s="24"/>
    </row>
    <row r="268" spans="1:6" x14ac:dyDescent="0.3">
      <c r="A268" s="9"/>
      <c r="E268" s="25" t="s">
        <v>95</v>
      </c>
      <c r="F268" s="24"/>
    </row>
    <row r="269" spans="1:6" x14ac:dyDescent="0.3">
      <c r="A269" s="26"/>
      <c r="B269" s="27"/>
      <c r="C269" s="27"/>
      <c r="D269" s="13"/>
      <c r="E269" s="13"/>
      <c r="F269" s="28"/>
    </row>
  </sheetData>
  <mergeCells count="45">
    <mergeCell ref="A6:F6"/>
    <mergeCell ref="A1:B4"/>
    <mergeCell ref="C1:E1"/>
    <mergeCell ref="C2:E2"/>
    <mergeCell ref="C3:E3"/>
    <mergeCell ref="C4:E4"/>
    <mergeCell ref="B19:C19"/>
    <mergeCell ref="B20:C20"/>
    <mergeCell ref="A13:F13"/>
    <mergeCell ref="A17:D17"/>
    <mergeCell ref="C21:D21"/>
    <mergeCell ref="C7:E7"/>
    <mergeCell ref="C8:E8"/>
    <mergeCell ref="B14:D14"/>
    <mergeCell ref="C15:E15"/>
    <mergeCell ref="A18:D18"/>
    <mergeCell ref="C190:D190"/>
    <mergeCell ref="C99:D99"/>
    <mergeCell ref="C23:D23"/>
    <mergeCell ref="C27:D27"/>
    <mergeCell ref="C32:D32"/>
    <mergeCell ref="C37:D37"/>
    <mergeCell ref="C46:D46"/>
    <mergeCell ref="C53:D53"/>
    <mergeCell ref="C62:D62"/>
    <mergeCell ref="A77:E77"/>
    <mergeCell ref="C81:D81"/>
    <mergeCell ref="C88:D88"/>
    <mergeCell ref="C93:D93"/>
    <mergeCell ref="H3:J3"/>
    <mergeCell ref="C200:D200"/>
    <mergeCell ref="C209:D209"/>
    <mergeCell ref="C230:D230"/>
    <mergeCell ref="C258:D258"/>
    <mergeCell ref="C196:D196"/>
    <mergeCell ref="C107:D107"/>
    <mergeCell ref="C109:D109"/>
    <mergeCell ref="C120:D120"/>
    <mergeCell ref="C130:D130"/>
    <mergeCell ref="A137:E137"/>
    <mergeCell ref="C139:D139"/>
    <mergeCell ref="C145:D145"/>
    <mergeCell ref="C148:D148"/>
    <mergeCell ref="C153:D153"/>
    <mergeCell ref="C166:D166"/>
  </mergeCells>
  <conditionalFormatting sqref="D19:D20">
    <cfRule type="containsText" dxfId="154" priority="141" operator="containsText" text="Atende Parcialmente">
      <formula>NOT(ISERROR(SEARCH("Atende Parcialmente",D19)))</formula>
    </cfRule>
    <cfRule type="containsText" dxfId="153" priority="142" operator="containsText" text="Não Se Aplica">
      <formula>NOT(ISERROR(SEARCH("Não Se Aplica",D19)))</formula>
    </cfRule>
    <cfRule type="containsText" dxfId="152" priority="143" operator="containsText" text="Não Atende">
      <formula>NOT(ISERROR(SEARCH("Não Atende",D19)))</formula>
    </cfRule>
    <cfRule type="containsText" dxfId="151" priority="144" operator="containsText" text="Atende">
      <formula>NOT(ISERROR(SEARCH("Atende",D19)))</formula>
    </cfRule>
  </conditionalFormatting>
  <conditionalFormatting sqref="D22">
    <cfRule type="containsText" dxfId="150" priority="137" operator="containsText" text="Atende Parcialmente">
      <formula>NOT(ISERROR(SEARCH("Atende Parcialmente",D22)))</formula>
    </cfRule>
    <cfRule type="containsText" dxfId="149" priority="138" operator="containsText" text="Não Se Aplica">
      <formula>NOT(ISERROR(SEARCH("Não Se Aplica",D22)))</formula>
    </cfRule>
    <cfRule type="containsText" dxfId="148" priority="139" operator="containsText" text="Não Atende">
      <formula>NOT(ISERROR(SEARCH("Não Atende",D22)))</formula>
    </cfRule>
    <cfRule type="containsText" dxfId="147" priority="140" operator="containsText" text="Atende">
      <formula>NOT(ISERROR(SEARCH("Atende",D22)))</formula>
    </cfRule>
  </conditionalFormatting>
  <conditionalFormatting sqref="D24:D26">
    <cfRule type="containsText" dxfId="146" priority="133" operator="containsText" text="Atende Parcialmente">
      <formula>NOT(ISERROR(SEARCH("Atende Parcialmente",D24)))</formula>
    </cfRule>
    <cfRule type="containsText" dxfId="145" priority="134" operator="containsText" text="Não Se Aplica">
      <formula>NOT(ISERROR(SEARCH("Não Se Aplica",D24)))</formula>
    </cfRule>
    <cfRule type="containsText" dxfId="144" priority="135" operator="containsText" text="Não Atende">
      <formula>NOT(ISERROR(SEARCH("Não Atende",D24)))</formula>
    </cfRule>
    <cfRule type="containsText" dxfId="143" priority="136" operator="containsText" text="Atende">
      <formula>NOT(ISERROR(SEARCH("Atende",D24)))</formula>
    </cfRule>
  </conditionalFormatting>
  <conditionalFormatting sqref="D28:D31">
    <cfRule type="containsText" dxfId="142" priority="129" operator="containsText" text="Atende Parcialmente">
      <formula>NOT(ISERROR(SEARCH("Atende Parcialmente",D28)))</formula>
    </cfRule>
    <cfRule type="containsText" dxfId="141" priority="130" operator="containsText" text="Não Se Aplica">
      <formula>NOT(ISERROR(SEARCH("Não Se Aplica",D28)))</formula>
    </cfRule>
    <cfRule type="containsText" dxfId="140" priority="131" operator="containsText" text="Não Atende">
      <formula>NOT(ISERROR(SEARCH("Não Atende",D28)))</formula>
    </cfRule>
    <cfRule type="containsText" dxfId="139" priority="132" operator="containsText" text="Atende">
      <formula>NOT(ISERROR(SEARCH("Atende",D28)))</formula>
    </cfRule>
  </conditionalFormatting>
  <conditionalFormatting sqref="D33:D36">
    <cfRule type="containsText" dxfId="138" priority="125" operator="containsText" text="Atende Parcialmente">
      <formula>NOT(ISERROR(SEARCH("Atende Parcialmente",D33)))</formula>
    </cfRule>
    <cfRule type="containsText" dxfId="137" priority="126" operator="containsText" text="Não Se Aplica">
      <formula>NOT(ISERROR(SEARCH("Não Se Aplica",D33)))</formula>
    </cfRule>
    <cfRule type="containsText" dxfId="136" priority="127" operator="containsText" text="Não Atende">
      <formula>NOT(ISERROR(SEARCH("Não Atende",D33)))</formula>
    </cfRule>
    <cfRule type="containsText" dxfId="135" priority="128" operator="containsText" text="Atende">
      <formula>NOT(ISERROR(SEARCH("Atende",D33)))</formula>
    </cfRule>
  </conditionalFormatting>
  <conditionalFormatting sqref="D38:D45">
    <cfRule type="containsText" dxfId="134" priority="121" operator="containsText" text="Atende Parcialmente">
      <formula>NOT(ISERROR(SEARCH("Atende Parcialmente",D38)))</formula>
    </cfRule>
    <cfRule type="containsText" dxfId="133" priority="122" operator="containsText" text="Não Se Aplica">
      <formula>NOT(ISERROR(SEARCH("Não Se Aplica",D38)))</formula>
    </cfRule>
    <cfRule type="containsText" dxfId="132" priority="123" operator="containsText" text="Não Atende">
      <formula>NOT(ISERROR(SEARCH("Não Atende",D38)))</formula>
    </cfRule>
    <cfRule type="containsText" dxfId="131" priority="124" operator="containsText" text="Atende">
      <formula>NOT(ISERROR(SEARCH("Atende",D38)))</formula>
    </cfRule>
  </conditionalFormatting>
  <conditionalFormatting sqref="D47:D52">
    <cfRule type="containsText" dxfId="130" priority="117" operator="containsText" text="Atende Parcialmente">
      <formula>NOT(ISERROR(SEARCH("Atende Parcialmente",D47)))</formula>
    </cfRule>
    <cfRule type="containsText" dxfId="129" priority="118" operator="containsText" text="Não Se Aplica">
      <formula>NOT(ISERROR(SEARCH("Não Se Aplica",D47)))</formula>
    </cfRule>
    <cfRule type="containsText" dxfId="128" priority="119" operator="containsText" text="Não Atende">
      <formula>NOT(ISERROR(SEARCH("Não Atende",D47)))</formula>
    </cfRule>
    <cfRule type="containsText" dxfId="127" priority="120" operator="containsText" text="Atende">
      <formula>NOT(ISERROR(SEARCH("Atende",D47)))</formula>
    </cfRule>
  </conditionalFormatting>
  <conditionalFormatting sqref="D54:D61">
    <cfRule type="containsText" dxfId="126" priority="113" operator="containsText" text="Atende Parcialmente">
      <formula>NOT(ISERROR(SEARCH("Atende Parcialmente",D54)))</formula>
    </cfRule>
    <cfRule type="containsText" dxfId="125" priority="114" operator="containsText" text="Não Se Aplica">
      <formula>NOT(ISERROR(SEARCH("Não Se Aplica",D54)))</formula>
    </cfRule>
    <cfRule type="containsText" dxfId="124" priority="115" operator="containsText" text="Não Atende">
      <formula>NOT(ISERROR(SEARCH("Não Atende",D54)))</formula>
    </cfRule>
    <cfRule type="containsText" dxfId="123" priority="116" operator="containsText" text="Atende">
      <formula>NOT(ISERROR(SEARCH("Atende",D54)))</formula>
    </cfRule>
  </conditionalFormatting>
  <conditionalFormatting sqref="D63:D76">
    <cfRule type="containsText" dxfId="122" priority="109" operator="containsText" text="Atende Parcialmente">
      <formula>NOT(ISERROR(SEARCH("Atende Parcialmente",D63)))</formula>
    </cfRule>
    <cfRule type="containsText" dxfId="121" priority="110" operator="containsText" text="Não Se Aplica">
      <formula>NOT(ISERROR(SEARCH("Não Se Aplica",D63)))</formula>
    </cfRule>
    <cfRule type="containsText" dxfId="120" priority="111" operator="containsText" text="Não Atende">
      <formula>NOT(ISERROR(SEARCH("Não Atende",D63)))</formula>
    </cfRule>
    <cfRule type="containsText" dxfId="119" priority="112" operator="containsText" text="Atende">
      <formula>NOT(ISERROR(SEARCH("Atende",D63)))</formula>
    </cfRule>
  </conditionalFormatting>
  <conditionalFormatting sqref="D78:D80">
    <cfRule type="containsText" dxfId="118" priority="93" operator="containsText" text="Atende Parcialmente">
      <formula>NOT(ISERROR(SEARCH("Atende Parcialmente",D78)))</formula>
    </cfRule>
    <cfRule type="containsText" dxfId="117" priority="94" operator="containsText" text="Não Se Aplica">
      <formula>NOT(ISERROR(SEARCH("Não Se Aplica",D78)))</formula>
    </cfRule>
    <cfRule type="containsText" dxfId="116" priority="95" operator="containsText" text="Não Atende">
      <formula>NOT(ISERROR(SEARCH("Não Atende",D78)))</formula>
    </cfRule>
    <cfRule type="containsText" dxfId="115" priority="96" operator="containsText" text="Atende">
      <formula>NOT(ISERROR(SEARCH("Atende",D78)))</formula>
    </cfRule>
  </conditionalFormatting>
  <conditionalFormatting sqref="D82:D87">
    <cfRule type="containsText" dxfId="114" priority="89" operator="containsText" text="Atende Parcialmente">
      <formula>NOT(ISERROR(SEARCH("Atende Parcialmente",D82)))</formula>
    </cfRule>
    <cfRule type="containsText" dxfId="113" priority="90" operator="containsText" text="Não Se Aplica">
      <formula>NOT(ISERROR(SEARCH("Não Se Aplica",D82)))</formula>
    </cfRule>
    <cfRule type="containsText" dxfId="112" priority="91" operator="containsText" text="Não Atende">
      <formula>NOT(ISERROR(SEARCH("Não Atende",D82)))</formula>
    </cfRule>
    <cfRule type="containsText" dxfId="111" priority="92" operator="containsText" text="Atende">
      <formula>NOT(ISERROR(SEARCH("Atende",D82)))</formula>
    </cfRule>
  </conditionalFormatting>
  <conditionalFormatting sqref="D89:D92">
    <cfRule type="containsText" dxfId="110" priority="85" operator="containsText" text="Atende Parcialmente">
      <formula>NOT(ISERROR(SEARCH("Atende Parcialmente",D89)))</formula>
    </cfRule>
    <cfRule type="containsText" dxfId="109" priority="86" operator="containsText" text="Não Se Aplica">
      <formula>NOT(ISERROR(SEARCH("Não Se Aplica",D89)))</formula>
    </cfRule>
    <cfRule type="containsText" dxfId="108" priority="87" operator="containsText" text="Não Atende">
      <formula>NOT(ISERROR(SEARCH("Não Atende",D89)))</formula>
    </cfRule>
    <cfRule type="containsText" dxfId="107" priority="88" operator="containsText" text="Atende">
      <formula>NOT(ISERROR(SEARCH("Atende",D89)))</formula>
    </cfRule>
  </conditionalFormatting>
  <conditionalFormatting sqref="D94:D98">
    <cfRule type="containsText" dxfId="106" priority="81" operator="containsText" text="Atende Parcialmente">
      <formula>NOT(ISERROR(SEARCH("Atende Parcialmente",D94)))</formula>
    </cfRule>
    <cfRule type="containsText" dxfId="105" priority="82" operator="containsText" text="Não Se Aplica">
      <formula>NOT(ISERROR(SEARCH("Não Se Aplica",D94)))</formula>
    </cfRule>
    <cfRule type="containsText" dxfId="104" priority="83" operator="containsText" text="Não Atende">
      <formula>NOT(ISERROR(SEARCH("Não Atende",D94)))</formula>
    </cfRule>
    <cfRule type="containsText" dxfId="103" priority="84" operator="containsText" text="Atende">
      <formula>NOT(ISERROR(SEARCH("Atende",D94)))</formula>
    </cfRule>
  </conditionalFormatting>
  <conditionalFormatting sqref="D100:D106">
    <cfRule type="containsText" dxfId="102" priority="77" operator="containsText" text="Atende Parcialmente">
      <formula>NOT(ISERROR(SEARCH("Atende Parcialmente",D100)))</formula>
    </cfRule>
    <cfRule type="containsText" dxfId="101" priority="78" operator="containsText" text="Não Se Aplica">
      <formula>NOT(ISERROR(SEARCH("Não Se Aplica",D100)))</formula>
    </cfRule>
    <cfRule type="containsText" dxfId="100" priority="79" operator="containsText" text="Não Atende">
      <formula>NOT(ISERROR(SEARCH("Não Atende",D100)))</formula>
    </cfRule>
    <cfRule type="containsText" dxfId="99" priority="80" operator="containsText" text="Atende">
      <formula>NOT(ISERROR(SEARCH("Atende",D100)))</formula>
    </cfRule>
  </conditionalFormatting>
  <conditionalFormatting sqref="D108">
    <cfRule type="containsText" dxfId="98" priority="73" operator="containsText" text="Atende Parcialmente">
      <formula>NOT(ISERROR(SEARCH("Atende Parcialmente",D108)))</formula>
    </cfRule>
    <cfRule type="containsText" dxfId="97" priority="74" operator="containsText" text="Não Se Aplica">
      <formula>NOT(ISERROR(SEARCH("Não Se Aplica",D108)))</formula>
    </cfRule>
    <cfRule type="containsText" dxfId="96" priority="75" operator="containsText" text="Não Atende">
      <formula>NOT(ISERROR(SEARCH("Não Atende",D108)))</formula>
    </cfRule>
    <cfRule type="containsText" dxfId="95" priority="76" operator="containsText" text="Atende">
      <formula>NOT(ISERROR(SEARCH("Atende",D108)))</formula>
    </cfRule>
  </conditionalFormatting>
  <conditionalFormatting sqref="D110:D119">
    <cfRule type="containsText" dxfId="94" priority="69" operator="containsText" text="Atende Parcialmente">
      <formula>NOT(ISERROR(SEARCH("Atende Parcialmente",D110)))</formula>
    </cfRule>
    <cfRule type="containsText" dxfId="93" priority="70" operator="containsText" text="Não Se Aplica">
      <formula>NOT(ISERROR(SEARCH("Não Se Aplica",D110)))</formula>
    </cfRule>
    <cfRule type="containsText" dxfId="92" priority="71" operator="containsText" text="Não Atende">
      <formula>NOT(ISERROR(SEARCH("Não Atende",D110)))</formula>
    </cfRule>
    <cfRule type="containsText" dxfId="91" priority="72" operator="containsText" text="Atende">
      <formula>NOT(ISERROR(SEARCH("Atende",D110)))</formula>
    </cfRule>
  </conditionalFormatting>
  <conditionalFormatting sqref="D121:D129">
    <cfRule type="containsText" dxfId="90" priority="65" operator="containsText" text="Atende Parcialmente">
      <formula>NOT(ISERROR(SEARCH("Atende Parcialmente",D121)))</formula>
    </cfRule>
    <cfRule type="containsText" dxfId="89" priority="66" operator="containsText" text="Não Se Aplica">
      <formula>NOT(ISERROR(SEARCH("Não Se Aplica",D121)))</formula>
    </cfRule>
    <cfRule type="containsText" dxfId="88" priority="67" operator="containsText" text="Não Atende">
      <formula>NOT(ISERROR(SEARCH("Não Atende",D121)))</formula>
    </cfRule>
    <cfRule type="containsText" dxfId="87" priority="68" operator="containsText" text="Atende">
      <formula>NOT(ISERROR(SEARCH("Atende",D121)))</formula>
    </cfRule>
  </conditionalFormatting>
  <conditionalFormatting sqref="D131:D136">
    <cfRule type="containsText" dxfId="86" priority="61" operator="containsText" text="Atende Parcialmente">
      <formula>NOT(ISERROR(SEARCH("Atende Parcialmente",D131)))</formula>
    </cfRule>
    <cfRule type="containsText" dxfId="85" priority="62" operator="containsText" text="Não Se Aplica">
      <formula>NOT(ISERROR(SEARCH("Não Se Aplica",D131)))</formula>
    </cfRule>
    <cfRule type="containsText" dxfId="84" priority="63" operator="containsText" text="Não Atende">
      <formula>NOT(ISERROR(SEARCH("Não Atende",D131)))</formula>
    </cfRule>
    <cfRule type="containsText" dxfId="83" priority="64" operator="containsText" text="Atende">
      <formula>NOT(ISERROR(SEARCH("Atende",D131)))</formula>
    </cfRule>
  </conditionalFormatting>
  <conditionalFormatting sqref="D140:D144">
    <cfRule type="containsText" dxfId="82" priority="57" operator="containsText" text="Atende Parcialmente">
      <formula>NOT(ISERROR(SEARCH("Atende Parcialmente",D140)))</formula>
    </cfRule>
    <cfRule type="containsText" dxfId="81" priority="58" operator="containsText" text="Não Se Aplica">
      <formula>NOT(ISERROR(SEARCH("Não Se Aplica",D140)))</formula>
    </cfRule>
    <cfRule type="containsText" dxfId="80" priority="59" operator="containsText" text="Não Atende">
      <formula>NOT(ISERROR(SEARCH("Não Atende",D140)))</formula>
    </cfRule>
    <cfRule type="containsText" dxfId="79" priority="60" operator="containsText" text="Atende">
      <formula>NOT(ISERROR(SEARCH("Atende",D140)))</formula>
    </cfRule>
  </conditionalFormatting>
  <conditionalFormatting sqref="D146:D147">
    <cfRule type="containsText" dxfId="78" priority="49" operator="containsText" text="Atende Parcialmente">
      <formula>NOT(ISERROR(SEARCH("Atende Parcialmente",D146)))</formula>
    </cfRule>
    <cfRule type="containsText" dxfId="77" priority="50" operator="containsText" text="Não Se Aplica">
      <formula>NOT(ISERROR(SEARCH("Não Se Aplica",D146)))</formula>
    </cfRule>
    <cfRule type="containsText" dxfId="76" priority="51" operator="containsText" text="Não Atende">
      <formula>NOT(ISERROR(SEARCH("Não Atende",D146)))</formula>
    </cfRule>
    <cfRule type="containsText" dxfId="75" priority="52" operator="containsText" text="Atende">
      <formula>NOT(ISERROR(SEARCH("Atende",D146)))</formula>
    </cfRule>
  </conditionalFormatting>
  <conditionalFormatting sqref="D149:D152">
    <cfRule type="containsText" dxfId="74" priority="45" operator="containsText" text="Atende Parcialmente">
      <formula>NOT(ISERROR(SEARCH("Atende Parcialmente",D149)))</formula>
    </cfRule>
    <cfRule type="containsText" dxfId="73" priority="46" operator="containsText" text="Não Se Aplica">
      <formula>NOT(ISERROR(SEARCH("Não Se Aplica",D149)))</formula>
    </cfRule>
    <cfRule type="containsText" dxfId="72" priority="47" operator="containsText" text="Não Atende">
      <formula>NOT(ISERROR(SEARCH("Não Atende",D149)))</formula>
    </cfRule>
    <cfRule type="containsText" dxfId="71" priority="48" operator="containsText" text="Atende">
      <formula>NOT(ISERROR(SEARCH("Atende",D149)))</formula>
    </cfRule>
  </conditionalFormatting>
  <conditionalFormatting sqref="D154:D165">
    <cfRule type="containsText" dxfId="70" priority="41" operator="containsText" text="Atende Parcialmente">
      <formula>NOT(ISERROR(SEARCH("Atende Parcialmente",D154)))</formula>
    </cfRule>
    <cfRule type="containsText" dxfId="69" priority="42" operator="containsText" text="Não Se Aplica">
      <formula>NOT(ISERROR(SEARCH("Não Se Aplica",D154)))</formula>
    </cfRule>
    <cfRule type="containsText" dxfId="68" priority="43" operator="containsText" text="Não Atende">
      <formula>NOT(ISERROR(SEARCH("Não Atende",D154)))</formula>
    </cfRule>
    <cfRule type="containsText" dxfId="67" priority="44" operator="containsText" text="Atende">
      <formula>NOT(ISERROR(SEARCH("Atende",D154)))</formula>
    </cfRule>
  </conditionalFormatting>
  <conditionalFormatting sqref="D167:D189">
    <cfRule type="containsText" dxfId="66" priority="37" operator="containsText" text="Atende Parcialmente">
      <formula>NOT(ISERROR(SEARCH("Atende Parcialmente",D167)))</formula>
    </cfRule>
    <cfRule type="containsText" dxfId="65" priority="38" operator="containsText" text="Não Se Aplica">
      <formula>NOT(ISERROR(SEARCH("Não Se Aplica",D167)))</formula>
    </cfRule>
    <cfRule type="containsText" dxfId="64" priority="39" operator="containsText" text="Não Atende">
      <formula>NOT(ISERROR(SEARCH("Não Atende",D167)))</formula>
    </cfRule>
    <cfRule type="containsText" dxfId="63" priority="40" operator="containsText" text="Atende">
      <formula>NOT(ISERROR(SEARCH("Atende",D167)))</formula>
    </cfRule>
  </conditionalFormatting>
  <conditionalFormatting sqref="D191:D195">
    <cfRule type="containsText" dxfId="62" priority="33" operator="containsText" text="Atende Parcialmente">
      <formula>NOT(ISERROR(SEARCH("Atende Parcialmente",D191)))</formula>
    </cfRule>
    <cfRule type="containsText" dxfId="61" priority="34" operator="containsText" text="Não Se Aplica">
      <formula>NOT(ISERROR(SEARCH("Não Se Aplica",D191)))</formula>
    </cfRule>
    <cfRule type="containsText" dxfId="60" priority="35" operator="containsText" text="Não Atende">
      <formula>NOT(ISERROR(SEARCH("Não Atende",D191)))</formula>
    </cfRule>
    <cfRule type="containsText" dxfId="59" priority="36" operator="containsText" text="Atende">
      <formula>NOT(ISERROR(SEARCH("Atende",D191)))</formula>
    </cfRule>
  </conditionalFormatting>
  <conditionalFormatting sqref="D197:D199">
    <cfRule type="containsText" dxfId="58" priority="29" operator="containsText" text="Atende Parcialmente">
      <formula>NOT(ISERROR(SEARCH("Atende Parcialmente",D197)))</formula>
    </cfRule>
    <cfRule type="containsText" dxfId="57" priority="30" operator="containsText" text="Não Se Aplica">
      <formula>NOT(ISERROR(SEARCH("Não Se Aplica",D197)))</formula>
    </cfRule>
    <cfRule type="containsText" dxfId="56" priority="31" operator="containsText" text="Não Atende">
      <formula>NOT(ISERROR(SEARCH("Não Atende",D197)))</formula>
    </cfRule>
    <cfRule type="containsText" dxfId="55" priority="32" operator="containsText" text="Atende">
      <formula>NOT(ISERROR(SEARCH("Atende",D197)))</formula>
    </cfRule>
  </conditionalFormatting>
  <conditionalFormatting sqref="D201:D203">
    <cfRule type="containsText" dxfId="54" priority="21" operator="containsText" text="Atende Parcialmente">
      <formula>NOT(ISERROR(SEARCH("Atende Parcialmente",D201)))</formula>
    </cfRule>
    <cfRule type="containsText" dxfId="53" priority="22" operator="containsText" text="Não Se Aplica">
      <formula>NOT(ISERROR(SEARCH("Não Se Aplica",D201)))</formula>
    </cfRule>
    <cfRule type="containsText" dxfId="52" priority="23" operator="containsText" text="Não Atende">
      <formula>NOT(ISERROR(SEARCH("Não Atende",D201)))</formula>
    </cfRule>
    <cfRule type="containsText" dxfId="51" priority="24" operator="containsText" text="Atende">
      <formula>NOT(ISERROR(SEARCH("Atende",D201)))</formula>
    </cfRule>
  </conditionalFormatting>
  <conditionalFormatting sqref="D205:D208">
    <cfRule type="containsText" dxfId="50" priority="25" operator="containsText" text="Atende Parcialmente">
      <formula>NOT(ISERROR(SEARCH("Atende Parcialmente",D205)))</formula>
    </cfRule>
    <cfRule type="containsText" dxfId="49" priority="26" operator="containsText" text="Não Se Aplica">
      <formula>NOT(ISERROR(SEARCH("Não Se Aplica",D205)))</formula>
    </cfRule>
    <cfRule type="containsText" dxfId="48" priority="27" operator="containsText" text="Não Atende">
      <formula>NOT(ISERROR(SEARCH("Não Atende",D205)))</formula>
    </cfRule>
    <cfRule type="containsText" dxfId="47" priority="28" operator="containsText" text="Atende">
      <formula>NOT(ISERROR(SEARCH("Atende",D205)))</formula>
    </cfRule>
  </conditionalFormatting>
  <conditionalFormatting sqref="D210:D229">
    <cfRule type="containsText" dxfId="46" priority="17" operator="containsText" text="Atende Parcialmente">
      <formula>NOT(ISERROR(SEARCH("Atende Parcialmente",D210)))</formula>
    </cfRule>
    <cfRule type="containsText" dxfId="45" priority="18" operator="containsText" text="Não Se Aplica">
      <formula>NOT(ISERROR(SEARCH("Não Se Aplica",D210)))</formula>
    </cfRule>
    <cfRule type="containsText" dxfId="44" priority="19" operator="containsText" text="Não Atende">
      <formula>NOT(ISERROR(SEARCH("Não Atende",D210)))</formula>
    </cfRule>
    <cfRule type="containsText" dxfId="43" priority="20" operator="containsText" text="Atende">
      <formula>NOT(ISERROR(SEARCH("Atende",D210)))</formula>
    </cfRule>
  </conditionalFormatting>
  <conditionalFormatting sqref="D231:D248">
    <cfRule type="containsText" dxfId="42" priority="13" operator="containsText" text="Atende Parcialmente">
      <formula>NOT(ISERROR(SEARCH("Atende Parcialmente",D231)))</formula>
    </cfRule>
    <cfRule type="containsText" dxfId="41" priority="14" operator="containsText" text="Não Se Aplica">
      <formula>NOT(ISERROR(SEARCH("Não Se Aplica",D231)))</formula>
    </cfRule>
    <cfRule type="containsText" dxfId="40" priority="15" operator="containsText" text="Não Atende">
      <formula>NOT(ISERROR(SEARCH("Não Atende",D231)))</formula>
    </cfRule>
    <cfRule type="containsText" dxfId="39" priority="16" operator="containsText" text="Atende">
      <formula>NOT(ISERROR(SEARCH("Atende",D231)))</formula>
    </cfRule>
  </conditionalFormatting>
  <conditionalFormatting sqref="D250:D253">
    <cfRule type="containsText" dxfId="38" priority="9" operator="containsText" text="Atende Parcialmente">
      <formula>NOT(ISERROR(SEARCH("Atende Parcialmente",D250)))</formula>
    </cfRule>
    <cfRule type="containsText" dxfId="37" priority="10" operator="containsText" text="Não Se Aplica">
      <formula>NOT(ISERROR(SEARCH("Não Se Aplica",D250)))</formula>
    </cfRule>
    <cfRule type="containsText" dxfId="36" priority="11" operator="containsText" text="Não Atende">
      <formula>NOT(ISERROR(SEARCH("Não Atende",D250)))</formula>
    </cfRule>
    <cfRule type="containsText" dxfId="35" priority="12" operator="containsText" text="Atende">
      <formula>NOT(ISERROR(SEARCH("Atende",D250)))</formula>
    </cfRule>
  </conditionalFormatting>
  <conditionalFormatting sqref="D255:D257">
    <cfRule type="containsText" dxfId="34" priority="5" operator="containsText" text="Atende Parcialmente">
      <formula>NOT(ISERROR(SEARCH("Atende Parcialmente",D255)))</formula>
    </cfRule>
    <cfRule type="containsText" dxfId="33" priority="6" operator="containsText" text="Não Se Aplica">
      <formula>NOT(ISERROR(SEARCH("Não Se Aplica",D255)))</formula>
    </cfRule>
    <cfRule type="containsText" dxfId="32" priority="7" operator="containsText" text="Não Atende">
      <formula>NOT(ISERROR(SEARCH("Não Atende",D255)))</formula>
    </cfRule>
    <cfRule type="containsText" dxfId="31" priority="8" operator="containsText" text="Atende">
      <formula>NOT(ISERROR(SEARCH("Atende",D255)))</formula>
    </cfRule>
  </conditionalFormatting>
  <conditionalFormatting sqref="D259:D265">
    <cfRule type="containsText" dxfId="30" priority="1" operator="containsText" text="Atende Parcialmente">
      <formula>NOT(ISERROR(SEARCH("Atende Parcialmente",D259)))</formula>
    </cfRule>
    <cfRule type="containsText" dxfId="29" priority="2" operator="containsText" text="Não Se Aplica">
      <formula>NOT(ISERROR(SEARCH("Não Se Aplica",D259)))</formula>
    </cfRule>
    <cfRule type="containsText" dxfId="28" priority="3" operator="containsText" text="Não Atende">
      <formula>NOT(ISERROR(SEARCH("Não Atende",D259)))</formula>
    </cfRule>
    <cfRule type="containsText" dxfId="27" priority="4" operator="containsText" text="Atende">
      <formula>NOT(ISERROR(SEARCH("Atende",D259)))</formula>
    </cfRule>
  </conditionalFormatting>
  <dataValidations count="1">
    <dataValidation type="list" allowBlank="1" showInputMessage="1" showErrorMessage="1" sqref="D19:D20 D22 D24:D26 D28:D31 D33:D36 D38:D45 D47:D52 D54:D61 D63:D76 D78:D80 D82:D87 D89:D92 D94:D98 D100:D106 D108 D110:D119 D121:D129 D131:D136 D140:D144 D146:D147 D149:D152 D154:D165 D167:D189 D191:D195 D197:D199 D205:D208 D201:D203 D210:D229 D231:D248 D250:D253 D255:D257 D259:D265" xr:uid="{CD4DBF76-D195-451C-A728-37584EC532FB}">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horizontalDpi="1200" verticalDpi="120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B35E97-387E-463B-A541-7BFA05089E6C}">
  <dimension ref="A1:M35"/>
  <sheetViews>
    <sheetView showGridLines="0" view="pageBreakPreview" zoomScale="80" zoomScaleNormal="100" zoomScaleSheetLayoutView="80" workbookViewId="0">
      <selection activeCell="G18" sqref="G18"/>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1187</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COUNTIF(D$1:$D$200,"Atende")</f>
        <v>1</v>
      </c>
      <c r="J6" s="157">
        <f>I6/$I$10</f>
        <v>8.3333333333333329E-2</v>
      </c>
    </row>
    <row r="7" spans="1:13" ht="15" customHeight="1" x14ac:dyDescent="0.3">
      <c r="A7" s="36" t="s">
        <v>10</v>
      </c>
      <c r="B7" s="34"/>
      <c r="C7" s="280"/>
      <c r="D7" s="280"/>
      <c r="E7" s="280"/>
      <c r="F7" s="94"/>
      <c r="H7" s="158" t="s">
        <v>1168</v>
      </c>
      <c r="I7" s="156">
        <f>COUNTIF(D$1:$D$200,"Atende Parcialmente")</f>
        <v>8</v>
      </c>
      <c r="J7" s="157">
        <f t="shared" ref="J7:J10" si="0">I7/$I$10</f>
        <v>0.66666666666666663</v>
      </c>
    </row>
    <row r="8" spans="1:13" ht="15" customHeight="1" x14ac:dyDescent="0.3">
      <c r="A8" s="36" t="s">
        <v>11</v>
      </c>
      <c r="B8" s="34"/>
      <c r="C8" s="280"/>
      <c r="D8" s="280"/>
      <c r="E8" s="280"/>
      <c r="F8" s="94"/>
      <c r="H8" s="156" t="s">
        <v>1117</v>
      </c>
      <c r="I8" s="156">
        <f>COUNTIF(D$1:$D$200,"Não Atende")</f>
        <v>2</v>
      </c>
      <c r="J8" s="157">
        <f t="shared" si="0"/>
        <v>0.16666666666666666</v>
      </c>
    </row>
    <row r="9" spans="1:13" ht="15" customHeight="1" x14ac:dyDescent="0.3">
      <c r="A9" s="36" t="s">
        <v>12</v>
      </c>
      <c r="B9" s="34"/>
      <c r="C9" s="93"/>
      <c r="D9" s="8" t="s">
        <v>13</v>
      </c>
      <c r="E9" s="93"/>
      <c r="F9" s="94"/>
      <c r="H9" s="156" t="s">
        <v>1116</v>
      </c>
      <c r="I9" s="156">
        <f>COUNTIF(D$1:$D$200,"Não Se Aplica")</f>
        <v>1</v>
      </c>
      <c r="J9" s="157">
        <f t="shared" si="0"/>
        <v>8.3333333333333329E-2</v>
      </c>
    </row>
    <row r="10" spans="1:13" ht="15" customHeight="1" x14ac:dyDescent="0.3">
      <c r="A10" s="36" t="s">
        <v>14</v>
      </c>
      <c r="B10" s="34"/>
      <c r="C10" s="95"/>
      <c r="D10" s="8"/>
      <c r="E10" s="95"/>
      <c r="F10" s="94"/>
      <c r="I10" s="156">
        <f>SUM(I6:I9)</f>
        <v>12</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ht="45" x14ac:dyDescent="0.3">
      <c r="A22" s="16">
        <v>3</v>
      </c>
      <c r="B22" s="16" t="s">
        <v>1217</v>
      </c>
      <c r="C22" s="66" t="s">
        <v>1218</v>
      </c>
      <c r="D22" s="18" t="s">
        <v>1118</v>
      </c>
      <c r="E22" s="19"/>
      <c r="F22" s="39"/>
    </row>
    <row r="23" spans="1:6" x14ac:dyDescent="0.3">
      <c r="A23" s="16">
        <f>A22+1</f>
        <v>4</v>
      </c>
      <c r="B23" s="16" t="s">
        <v>1217</v>
      </c>
      <c r="C23" s="67" t="s">
        <v>1216</v>
      </c>
      <c r="D23" s="18" t="s">
        <v>1168</v>
      </c>
      <c r="E23" s="19"/>
      <c r="F23" s="39"/>
    </row>
    <row r="24" spans="1:6" x14ac:dyDescent="0.3">
      <c r="A24" s="16">
        <f t="shared" ref="A24:A31" si="1">A23+1</f>
        <v>5</v>
      </c>
      <c r="B24" s="16" t="s">
        <v>1217</v>
      </c>
      <c r="C24" s="68" t="s">
        <v>1219</v>
      </c>
      <c r="D24" s="18" t="s">
        <v>1168</v>
      </c>
      <c r="E24" s="69"/>
      <c r="F24" s="39"/>
    </row>
    <row r="25" spans="1:6" x14ac:dyDescent="0.3">
      <c r="A25" s="16">
        <f t="shared" si="1"/>
        <v>6</v>
      </c>
      <c r="B25" s="16" t="s">
        <v>1217</v>
      </c>
      <c r="C25" s="68" t="s">
        <v>1220</v>
      </c>
      <c r="D25" s="18" t="s">
        <v>1116</v>
      </c>
      <c r="E25" s="69"/>
      <c r="F25" s="39"/>
    </row>
    <row r="26" spans="1:6" x14ac:dyDescent="0.3">
      <c r="A26" s="16">
        <f t="shared" si="1"/>
        <v>7</v>
      </c>
      <c r="B26" s="16" t="s">
        <v>1217</v>
      </c>
      <c r="C26" s="68" t="s">
        <v>1221</v>
      </c>
      <c r="D26" s="18" t="s">
        <v>1168</v>
      </c>
      <c r="E26" s="69"/>
      <c r="F26" s="39"/>
    </row>
    <row r="27" spans="1:6" x14ac:dyDescent="0.3">
      <c r="A27" s="16">
        <f t="shared" si="1"/>
        <v>8</v>
      </c>
      <c r="B27" s="16" t="s">
        <v>1217</v>
      </c>
      <c r="C27" s="68" t="s">
        <v>1222</v>
      </c>
      <c r="D27" s="18" t="s">
        <v>1168</v>
      </c>
      <c r="E27" s="69"/>
      <c r="F27" s="39"/>
    </row>
    <row r="28" spans="1:6" x14ac:dyDescent="0.3">
      <c r="A28" s="16">
        <f t="shared" si="1"/>
        <v>9</v>
      </c>
      <c r="B28" s="16" t="s">
        <v>1217</v>
      </c>
      <c r="C28" s="68" t="s">
        <v>1223</v>
      </c>
      <c r="D28" s="18" t="s">
        <v>1168</v>
      </c>
      <c r="E28" s="69"/>
      <c r="F28" s="39"/>
    </row>
    <row r="29" spans="1:6" ht="33" customHeight="1" x14ac:dyDescent="0.3">
      <c r="A29" s="16">
        <f t="shared" si="1"/>
        <v>10</v>
      </c>
      <c r="B29" s="16" t="s">
        <v>1217</v>
      </c>
      <c r="C29" s="68" t="s">
        <v>1224</v>
      </c>
      <c r="D29" s="18" t="s">
        <v>1117</v>
      </c>
      <c r="E29" s="69"/>
      <c r="F29" s="39"/>
    </row>
    <row r="30" spans="1:6" x14ac:dyDescent="0.3">
      <c r="A30" s="16">
        <f t="shared" si="1"/>
        <v>11</v>
      </c>
      <c r="B30" s="16" t="s">
        <v>1217</v>
      </c>
      <c r="C30" s="68" t="s">
        <v>1226</v>
      </c>
      <c r="D30" s="18" t="s">
        <v>1168</v>
      </c>
      <c r="E30" s="69"/>
      <c r="F30" s="39"/>
    </row>
    <row r="31" spans="1:6" ht="30" x14ac:dyDescent="0.3">
      <c r="A31" s="16">
        <f t="shared" si="1"/>
        <v>12</v>
      </c>
      <c r="B31" s="16" t="s">
        <v>1217</v>
      </c>
      <c r="C31" s="68" t="s">
        <v>1225</v>
      </c>
      <c r="D31" s="18" t="s">
        <v>1117</v>
      </c>
      <c r="E31" s="69"/>
      <c r="F31" s="39"/>
    </row>
    <row r="32" spans="1:6" x14ac:dyDescent="0.3">
      <c r="A32" s="21"/>
      <c r="B32" s="22"/>
      <c r="C32" s="22"/>
      <c r="D32" s="22"/>
      <c r="E32" s="22"/>
      <c r="F32" s="23"/>
    </row>
    <row r="33" spans="1:6" x14ac:dyDescent="0.3">
      <c r="A33" s="9"/>
      <c r="F33" s="24"/>
    </row>
    <row r="34" spans="1:6" x14ac:dyDescent="0.3">
      <c r="A34" s="9"/>
      <c r="E34" s="25" t="s">
        <v>95</v>
      </c>
      <c r="F34" s="24"/>
    </row>
    <row r="35" spans="1:6" x14ac:dyDescent="0.3">
      <c r="A35" s="26"/>
      <c r="B35" s="27"/>
      <c r="C35" s="27"/>
      <c r="D35" s="13"/>
      <c r="E35" s="13"/>
      <c r="F35" s="28"/>
    </row>
  </sheetData>
  <mergeCells count="17">
    <mergeCell ref="A18:D18"/>
    <mergeCell ref="B19:C19"/>
    <mergeCell ref="B20:C20"/>
    <mergeCell ref="C21:D21"/>
    <mergeCell ref="C7:E7"/>
    <mergeCell ref="C8:E8"/>
    <mergeCell ref="A13:F13"/>
    <mergeCell ref="B14:D14"/>
    <mergeCell ref="C15:E15"/>
    <mergeCell ref="A17:D17"/>
    <mergeCell ref="H3:J3"/>
    <mergeCell ref="A6:F6"/>
    <mergeCell ref="A1:B4"/>
    <mergeCell ref="C1:E1"/>
    <mergeCell ref="C2:E2"/>
    <mergeCell ref="C3:E3"/>
    <mergeCell ref="C4:E4"/>
  </mergeCells>
  <conditionalFormatting sqref="D19:D20">
    <cfRule type="containsText" dxfId="26" priority="5" operator="containsText" text="Atende Parcialmente">
      <formula>NOT(ISERROR(SEARCH("Atende Parcialmente",D19)))</formula>
    </cfRule>
    <cfRule type="containsText" dxfId="25" priority="6" operator="containsText" text="Não Se Aplica">
      <formula>NOT(ISERROR(SEARCH("Não Se Aplica",D19)))</formula>
    </cfRule>
    <cfRule type="containsText" dxfId="24" priority="7" operator="containsText" text="Não Atende">
      <formula>NOT(ISERROR(SEARCH("Não Atende",D19)))</formula>
    </cfRule>
    <cfRule type="containsText" dxfId="23" priority="8" operator="containsText" text="Atende">
      <formula>NOT(ISERROR(SEARCH("Atende",D19)))</formula>
    </cfRule>
  </conditionalFormatting>
  <conditionalFormatting sqref="D22:D31">
    <cfRule type="containsText" dxfId="22" priority="1" operator="containsText" text="Atende Parcialmente">
      <formula>NOT(ISERROR(SEARCH("Atende Parcialmente",D22)))</formula>
    </cfRule>
    <cfRule type="containsText" dxfId="21" priority="2" operator="containsText" text="Não Se Aplica">
      <formula>NOT(ISERROR(SEARCH("Não Se Aplica",D22)))</formula>
    </cfRule>
    <cfRule type="containsText" dxfId="20" priority="3" operator="containsText" text="Não Atende">
      <formula>NOT(ISERROR(SEARCH("Não Atende",D22)))</formula>
    </cfRule>
    <cfRule type="containsText" dxfId="19" priority="4" operator="containsText" text="Atende">
      <formula>NOT(ISERROR(SEARCH("Atende",D22)))</formula>
    </cfRule>
  </conditionalFormatting>
  <dataValidations count="1">
    <dataValidation type="list" allowBlank="1" showInputMessage="1" showErrorMessage="1" sqref="D19:D20 D22:D31" xr:uid="{5D98C9DF-D344-473E-8926-048B00E90997}">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C402A-1A97-4F40-8271-EFE0DB5EA1EF}">
  <dimension ref="A1:M53"/>
  <sheetViews>
    <sheetView showGridLines="0" view="pageBreakPreview" zoomScale="80" zoomScaleNormal="100" zoomScaleSheetLayoutView="80" workbookViewId="0">
      <selection activeCell="J22" sqref="J22"/>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1186</v>
      </c>
      <c r="D4" s="278"/>
      <c r="E4" s="279"/>
      <c r="F4" s="2"/>
      <c r="G4" s="8"/>
      <c r="I4" s="154"/>
      <c r="J4" s="8"/>
      <c r="K4" s="8"/>
      <c r="L4" s="8"/>
      <c r="M4" s="8"/>
    </row>
    <row r="5" spans="1:13" ht="3.75" customHeight="1" x14ac:dyDescent="0.3">
      <c r="A5" s="9"/>
      <c r="B5" s="10"/>
      <c r="C5" s="8"/>
      <c r="F5" s="11"/>
      <c r="I5" s="153"/>
    </row>
    <row r="6" spans="1:13" ht="15" customHeight="1" x14ac:dyDescent="0.3">
      <c r="A6" s="255" t="s">
        <v>9</v>
      </c>
      <c r="B6" s="255"/>
      <c r="C6" s="255"/>
      <c r="D6" s="255"/>
      <c r="E6" s="255"/>
      <c r="F6" s="255"/>
      <c r="H6" s="155" t="s">
        <v>1118</v>
      </c>
      <c r="I6" s="156">
        <f>COUNTIF(D$1:$D$200,"Atende")</f>
        <v>1</v>
      </c>
      <c r="J6" s="157">
        <f>I6/$I$10</f>
        <v>3.3333333333333333E-2</v>
      </c>
    </row>
    <row r="7" spans="1:13" ht="15" customHeight="1" x14ac:dyDescent="0.3">
      <c r="A7" s="36" t="s">
        <v>10</v>
      </c>
      <c r="B7" s="34"/>
      <c r="C7" s="280"/>
      <c r="D7" s="280"/>
      <c r="E7" s="280"/>
      <c r="F7" s="94"/>
      <c r="H7" s="158" t="s">
        <v>1168</v>
      </c>
      <c r="I7" s="156">
        <f>COUNTIF(D$1:$D$200,"Atende Parcialmente")</f>
        <v>23</v>
      </c>
      <c r="J7" s="157">
        <f t="shared" ref="J7:J10" si="0">I7/$I$10</f>
        <v>0.76666666666666672</v>
      </c>
    </row>
    <row r="8" spans="1:13" ht="15" customHeight="1" x14ac:dyDescent="0.3">
      <c r="A8" s="36" t="s">
        <v>11</v>
      </c>
      <c r="B8" s="34"/>
      <c r="C8" s="280"/>
      <c r="D8" s="280"/>
      <c r="E8" s="280"/>
      <c r="F8" s="94"/>
      <c r="H8" s="156" t="s">
        <v>1117</v>
      </c>
      <c r="I8" s="156">
        <f>COUNTIF(D$1:$D$200,"Não Atende")</f>
        <v>3</v>
      </c>
      <c r="J8" s="157">
        <f t="shared" si="0"/>
        <v>0.1</v>
      </c>
    </row>
    <row r="9" spans="1:13" ht="15" customHeight="1" x14ac:dyDescent="0.3">
      <c r="A9" s="36" t="s">
        <v>12</v>
      </c>
      <c r="B9" s="34"/>
      <c r="C9" s="93"/>
      <c r="D9" s="8" t="s">
        <v>13</v>
      </c>
      <c r="E9" s="93"/>
      <c r="F9" s="94"/>
      <c r="H9" s="156" t="s">
        <v>1116</v>
      </c>
      <c r="I9" s="156">
        <f>COUNTIF(D$1:$D$200,"Não Se Aplica")</f>
        <v>3</v>
      </c>
      <c r="J9" s="157">
        <f t="shared" si="0"/>
        <v>0.1</v>
      </c>
    </row>
    <row r="10" spans="1:13" ht="15" customHeight="1" x14ac:dyDescent="0.3">
      <c r="A10" s="36" t="s">
        <v>14</v>
      </c>
      <c r="B10" s="34"/>
      <c r="C10" s="95"/>
      <c r="D10" s="8"/>
      <c r="E10" s="95"/>
      <c r="F10" s="94"/>
      <c r="I10" s="156">
        <f>SUM(I6:I9)</f>
        <v>30</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48" customHeight="1" x14ac:dyDescent="0.3">
      <c r="A18" s="283" t="s">
        <v>1115</v>
      </c>
      <c r="B18" s="263"/>
      <c r="C18" s="263"/>
      <c r="D18" s="263"/>
      <c r="E18" s="15"/>
      <c r="F18" s="39"/>
    </row>
    <row r="19" spans="1:6" ht="15" customHeight="1" x14ac:dyDescent="0.3">
      <c r="A19" s="40">
        <v>1</v>
      </c>
      <c r="B19" s="284" t="s">
        <v>20</v>
      </c>
      <c r="C19" s="285"/>
      <c r="D19" s="18" t="s">
        <v>1168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x14ac:dyDescent="0.3">
      <c r="A22" s="16">
        <v>3</v>
      </c>
      <c r="B22" s="16" t="s">
        <v>4</v>
      </c>
      <c r="C22" s="66" t="s">
        <v>1188</v>
      </c>
      <c r="D22" s="18" t="s">
        <v>1168</v>
      </c>
      <c r="E22" s="19"/>
      <c r="F22" s="39"/>
    </row>
    <row r="23" spans="1:6" ht="30" x14ac:dyDescent="0.3">
      <c r="A23" s="16">
        <f>A22+1</f>
        <v>4</v>
      </c>
      <c r="B23" s="16" t="s">
        <v>4</v>
      </c>
      <c r="C23" s="67" t="s">
        <v>1189</v>
      </c>
      <c r="D23" s="18" t="s">
        <v>1168</v>
      </c>
      <c r="E23" s="19"/>
      <c r="F23" s="39"/>
    </row>
    <row r="24" spans="1:6" ht="45" x14ac:dyDescent="0.3">
      <c r="A24" s="16">
        <f t="shared" ref="A24:A49" si="1">A23+1</f>
        <v>5</v>
      </c>
      <c r="B24" s="16" t="s">
        <v>4</v>
      </c>
      <c r="C24" s="68" t="s">
        <v>1190</v>
      </c>
      <c r="D24" s="18" t="s">
        <v>1116</v>
      </c>
      <c r="E24" s="69"/>
      <c r="F24" s="39"/>
    </row>
    <row r="25" spans="1:6" x14ac:dyDescent="0.3">
      <c r="A25" s="16">
        <f t="shared" si="1"/>
        <v>6</v>
      </c>
      <c r="B25" s="16" t="s">
        <v>4</v>
      </c>
      <c r="C25" s="4" t="s">
        <v>1191</v>
      </c>
      <c r="D25" s="18" t="s">
        <v>1168</v>
      </c>
      <c r="E25" s="69"/>
      <c r="F25" s="39"/>
    </row>
    <row r="26" spans="1:6" x14ac:dyDescent="0.3">
      <c r="A26" s="16">
        <f t="shared" si="1"/>
        <v>7</v>
      </c>
      <c r="B26" s="16" t="s">
        <v>4</v>
      </c>
      <c r="C26" s="70" t="s">
        <v>1192</v>
      </c>
      <c r="D26" s="18" t="s">
        <v>1168</v>
      </c>
      <c r="E26" s="69"/>
      <c r="F26" s="39"/>
    </row>
    <row r="27" spans="1:6" x14ac:dyDescent="0.3">
      <c r="A27" s="16">
        <f t="shared" si="1"/>
        <v>8</v>
      </c>
      <c r="B27" s="16" t="s">
        <v>4</v>
      </c>
      <c r="C27" s="70" t="s">
        <v>92</v>
      </c>
      <c r="D27" s="18" t="s">
        <v>1168</v>
      </c>
      <c r="E27" s="69"/>
      <c r="F27" s="39"/>
    </row>
    <row r="28" spans="1:6" ht="30" x14ac:dyDescent="0.3">
      <c r="A28" s="16">
        <f t="shared" si="1"/>
        <v>9</v>
      </c>
      <c r="B28" s="16" t="s">
        <v>4</v>
      </c>
      <c r="C28" s="70" t="s">
        <v>1193</v>
      </c>
      <c r="D28" s="18" t="s">
        <v>1117</v>
      </c>
      <c r="E28" s="69"/>
      <c r="F28" s="39"/>
    </row>
    <row r="29" spans="1:6" x14ac:dyDescent="0.3">
      <c r="A29" s="16">
        <f t="shared" si="1"/>
        <v>10</v>
      </c>
      <c r="B29" s="16" t="s">
        <v>4</v>
      </c>
      <c r="C29" s="70" t="s">
        <v>1194</v>
      </c>
      <c r="D29" s="18" t="s">
        <v>1168</v>
      </c>
      <c r="E29" s="69"/>
      <c r="F29" s="39"/>
    </row>
    <row r="30" spans="1:6" ht="30" x14ac:dyDescent="0.3">
      <c r="A30" s="16">
        <f t="shared" si="1"/>
        <v>11</v>
      </c>
      <c r="B30" s="16" t="s">
        <v>4</v>
      </c>
      <c r="C30" s="67" t="s">
        <v>1195</v>
      </c>
      <c r="D30" s="18" t="s">
        <v>1117</v>
      </c>
      <c r="E30" s="69"/>
      <c r="F30" s="39"/>
    </row>
    <row r="31" spans="1:6" x14ac:dyDescent="0.3">
      <c r="A31" s="16">
        <f t="shared" si="1"/>
        <v>12</v>
      </c>
      <c r="B31" s="16" t="s">
        <v>4</v>
      </c>
      <c r="C31" s="70" t="s">
        <v>1196</v>
      </c>
      <c r="D31" s="18" t="s">
        <v>1168</v>
      </c>
      <c r="E31" s="69"/>
      <c r="F31" s="39"/>
    </row>
    <row r="32" spans="1:6" x14ac:dyDescent="0.3">
      <c r="A32" s="16">
        <f t="shared" si="1"/>
        <v>13</v>
      </c>
      <c r="B32" s="16" t="s">
        <v>4</v>
      </c>
      <c r="C32" s="70" t="s">
        <v>1197</v>
      </c>
      <c r="D32" s="18" t="s">
        <v>1168</v>
      </c>
      <c r="E32" s="69"/>
      <c r="F32" s="39"/>
    </row>
    <row r="33" spans="1:11" ht="30" x14ac:dyDescent="0.3">
      <c r="A33" s="16">
        <f t="shared" si="1"/>
        <v>14</v>
      </c>
      <c r="B33" s="16" t="s">
        <v>4</v>
      </c>
      <c r="C33" s="70" t="s">
        <v>1198</v>
      </c>
      <c r="D33" s="18" t="s">
        <v>1168</v>
      </c>
      <c r="E33" s="69"/>
      <c r="F33" s="39"/>
    </row>
    <row r="34" spans="1:11" x14ac:dyDescent="0.3">
      <c r="A34" s="16">
        <f t="shared" si="1"/>
        <v>15</v>
      </c>
      <c r="B34" s="16" t="s">
        <v>4</v>
      </c>
      <c r="C34" s="70" t="s">
        <v>1199</v>
      </c>
      <c r="D34" s="18" t="s">
        <v>1117</v>
      </c>
      <c r="E34" s="69"/>
      <c r="F34" s="39"/>
    </row>
    <row r="35" spans="1:11" ht="30" x14ac:dyDescent="0.3">
      <c r="A35" s="16">
        <f t="shared" si="1"/>
        <v>16</v>
      </c>
      <c r="B35" s="16" t="s">
        <v>4</v>
      </c>
      <c r="C35" s="70" t="s">
        <v>1200</v>
      </c>
      <c r="D35" s="18" t="s">
        <v>1168</v>
      </c>
      <c r="E35" s="69"/>
      <c r="F35" s="39"/>
    </row>
    <row r="36" spans="1:11" ht="30" x14ac:dyDescent="0.3">
      <c r="A36" s="16">
        <f t="shared" si="1"/>
        <v>17</v>
      </c>
      <c r="B36" s="16" t="s">
        <v>4</v>
      </c>
      <c r="C36" s="70" t="s">
        <v>1201</v>
      </c>
      <c r="D36" s="18" t="s">
        <v>1168</v>
      </c>
      <c r="E36" s="69"/>
      <c r="F36" s="39"/>
    </row>
    <row r="37" spans="1:11" x14ac:dyDescent="0.3">
      <c r="A37" s="16">
        <f t="shared" si="1"/>
        <v>18</v>
      </c>
      <c r="B37" s="16" t="s">
        <v>4</v>
      </c>
      <c r="C37" s="70" t="s">
        <v>1202</v>
      </c>
      <c r="D37" s="18" t="s">
        <v>1116</v>
      </c>
      <c r="E37" s="69"/>
      <c r="F37" s="39"/>
    </row>
    <row r="38" spans="1:11" x14ac:dyDescent="0.3">
      <c r="A38" s="16">
        <f t="shared" si="1"/>
        <v>19</v>
      </c>
      <c r="B38" s="16" t="s">
        <v>4</v>
      </c>
      <c r="C38" s="70" t="s">
        <v>1203</v>
      </c>
      <c r="D38" s="18" t="s">
        <v>1168</v>
      </c>
      <c r="E38" s="69"/>
      <c r="F38" s="39"/>
    </row>
    <row r="39" spans="1:11" x14ac:dyDescent="0.3">
      <c r="A39" s="16">
        <f t="shared" si="1"/>
        <v>20</v>
      </c>
      <c r="B39" s="16" t="s">
        <v>4</v>
      </c>
      <c r="C39" s="70" t="s">
        <v>1204</v>
      </c>
      <c r="D39" s="18" t="s">
        <v>1168</v>
      </c>
      <c r="E39" s="92"/>
      <c r="F39" s="39"/>
      <c r="H39" s="58"/>
      <c r="I39" s="58"/>
      <c r="J39" s="58"/>
      <c r="K39" s="58"/>
    </row>
    <row r="40" spans="1:11" ht="30" x14ac:dyDescent="0.3">
      <c r="A40" s="16">
        <f t="shared" si="1"/>
        <v>21</v>
      </c>
      <c r="B40" s="16" t="s">
        <v>4</v>
      </c>
      <c r="C40" s="70" t="s">
        <v>1205</v>
      </c>
      <c r="D40" s="18" t="s">
        <v>1168</v>
      </c>
      <c r="E40" s="69"/>
      <c r="F40" s="39"/>
    </row>
    <row r="41" spans="1:11" ht="30" x14ac:dyDescent="0.3">
      <c r="A41" s="16">
        <f t="shared" si="1"/>
        <v>22</v>
      </c>
      <c r="B41" s="16" t="s">
        <v>4</v>
      </c>
      <c r="C41" s="70" t="s">
        <v>1206</v>
      </c>
      <c r="D41" s="18" t="s">
        <v>1116</v>
      </c>
      <c r="E41" s="69"/>
      <c r="F41" s="39"/>
    </row>
    <row r="42" spans="1:11" ht="30" x14ac:dyDescent="0.3">
      <c r="A42" s="16">
        <f t="shared" si="1"/>
        <v>23</v>
      </c>
      <c r="B42" s="16" t="s">
        <v>4</v>
      </c>
      <c r="C42" s="70" t="s">
        <v>1207</v>
      </c>
      <c r="D42" s="18" t="s">
        <v>1168</v>
      </c>
      <c r="E42" s="69"/>
      <c r="F42" s="39"/>
    </row>
    <row r="43" spans="1:11" ht="30" x14ac:dyDescent="0.3">
      <c r="A43" s="16">
        <f t="shared" si="1"/>
        <v>24</v>
      </c>
      <c r="B43" s="16" t="s">
        <v>4</v>
      </c>
      <c r="C43" s="68" t="s">
        <v>1208</v>
      </c>
      <c r="D43" s="18" t="s">
        <v>1168</v>
      </c>
      <c r="E43" s="69"/>
      <c r="F43" s="39"/>
    </row>
    <row r="44" spans="1:11" ht="30" x14ac:dyDescent="0.3">
      <c r="A44" s="16">
        <f t="shared" si="1"/>
        <v>25</v>
      </c>
      <c r="B44" s="16" t="s">
        <v>4</v>
      </c>
      <c r="C44" s="68" t="s">
        <v>1209</v>
      </c>
      <c r="D44" s="18" t="s">
        <v>1168</v>
      </c>
      <c r="E44" s="69"/>
      <c r="F44" s="39"/>
    </row>
    <row r="45" spans="1:11" x14ac:dyDescent="0.3">
      <c r="A45" s="16">
        <f t="shared" si="1"/>
        <v>26</v>
      </c>
      <c r="B45" s="16" t="s">
        <v>4</v>
      </c>
      <c r="C45" s="67" t="s">
        <v>1210</v>
      </c>
      <c r="D45" s="18" t="s">
        <v>1168</v>
      </c>
      <c r="E45" s="69"/>
      <c r="F45" s="39"/>
    </row>
    <row r="46" spans="1:11" x14ac:dyDescent="0.3">
      <c r="A46" s="16">
        <f t="shared" si="1"/>
        <v>27</v>
      </c>
      <c r="B46" s="16" t="s">
        <v>4</v>
      </c>
      <c r="C46" s="67" t="s">
        <v>1211</v>
      </c>
      <c r="D46" s="18" t="s">
        <v>1168</v>
      </c>
      <c r="E46" s="69"/>
      <c r="F46" s="39"/>
    </row>
    <row r="47" spans="1:11" ht="30" x14ac:dyDescent="0.3">
      <c r="A47" s="16">
        <f t="shared" si="1"/>
        <v>28</v>
      </c>
      <c r="B47" s="16" t="s">
        <v>4</v>
      </c>
      <c r="C47" s="70" t="s">
        <v>1212</v>
      </c>
      <c r="D47" s="18" t="s">
        <v>1168</v>
      </c>
      <c r="E47" s="69"/>
      <c r="F47" s="39"/>
    </row>
    <row r="48" spans="1:11" ht="30" x14ac:dyDescent="0.3">
      <c r="A48" s="16">
        <f t="shared" si="1"/>
        <v>29</v>
      </c>
      <c r="B48" s="16" t="s">
        <v>4</v>
      </c>
      <c r="C48" s="70" t="s">
        <v>1213</v>
      </c>
      <c r="D48" s="18" t="s">
        <v>1168</v>
      </c>
      <c r="E48" s="69"/>
      <c r="F48" s="39"/>
    </row>
    <row r="49" spans="1:6" ht="48" customHeight="1" x14ac:dyDescent="0.3">
      <c r="A49" s="16">
        <f t="shared" si="1"/>
        <v>30</v>
      </c>
      <c r="B49" s="16" t="s">
        <v>1214</v>
      </c>
      <c r="C49" s="70" t="s">
        <v>1215</v>
      </c>
      <c r="D49" s="18" t="s">
        <v>1118</v>
      </c>
      <c r="E49" s="69"/>
      <c r="F49" s="39"/>
    </row>
    <row r="50" spans="1:6" x14ac:dyDescent="0.3">
      <c r="A50" s="21"/>
      <c r="B50" s="22"/>
      <c r="C50" s="22"/>
      <c r="D50" s="22"/>
      <c r="E50" s="22"/>
      <c r="F50" s="23"/>
    </row>
    <row r="51" spans="1:6" x14ac:dyDescent="0.3">
      <c r="A51" s="9"/>
      <c r="F51" s="24"/>
    </row>
    <row r="52" spans="1:6" x14ac:dyDescent="0.3">
      <c r="A52" s="9"/>
      <c r="E52" s="25" t="s">
        <v>95</v>
      </c>
      <c r="F52" s="24"/>
    </row>
    <row r="53" spans="1:6" x14ac:dyDescent="0.3">
      <c r="A53" s="26"/>
      <c r="B53" s="27"/>
      <c r="C53" s="27"/>
      <c r="D53" s="13"/>
      <c r="E53" s="13"/>
      <c r="F53" s="28"/>
    </row>
  </sheetData>
  <mergeCells count="17">
    <mergeCell ref="A18:D18"/>
    <mergeCell ref="B19:C19"/>
    <mergeCell ref="B20:C20"/>
    <mergeCell ref="C21:D21"/>
    <mergeCell ref="C7:E7"/>
    <mergeCell ref="C8:E8"/>
    <mergeCell ref="A13:F13"/>
    <mergeCell ref="B14:D14"/>
    <mergeCell ref="C15:E15"/>
    <mergeCell ref="A17:D17"/>
    <mergeCell ref="H3:J3"/>
    <mergeCell ref="A6:F6"/>
    <mergeCell ref="A1:B4"/>
    <mergeCell ref="C1:E1"/>
    <mergeCell ref="C2:E2"/>
    <mergeCell ref="C3:E3"/>
    <mergeCell ref="C4:E4"/>
  </mergeCells>
  <conditionalFormatting sqref="D19:D20 D22:D49">
    <cfRule type="containsText" dxfId="18" priority="5" operator="containsText" text="Atende Parcialmente">
      <formula>NOT(ISERROR(SEARCH("Atende Parcialmente",D19)))</formula>
    </cfRule>
    <cfRule type="containsText" dxfId="17" priority="6" operator="containsText" text="Não Se Aplica">
      <formula>NOT(ISERROR(SEARCH("Não Se Aplica",D19)))</formula>
    </cfRule>
    <cfRule type="containsText" dxfId="16" priority="7" operator="containsText" text="Não Atende">
      <formula>NOT(ISERROR(SEARCH("Não Atende",D19)))</formula>
    </cfRule>
    <cfRule type="containsText" dxfId="15" priority="8" operator="containsText" text="Atende">
      <formula>NOT(ISERROR(SEARCH("Atende",D19)))</formula>
    </cfRule>
  </conditionalFormatting>
  <dataValidations count="1">
    <dataValidation type="list" allowBlank="1" showInputMessage="1" showErrorMessage="1" sqref="D19:D20 D22:D49" xr:uid="{7CA25C69-1BAC-4A1F-BF2F-3E71EDD104F4}">
      <formula1>"Atende, Atende Parcialmente, Não Atende, Não Se Aplica"</formula1>
    </dataValidation>
  </dataValidations>
  <pageMargins left="0.51181102362204722" right="0.51181102362204722" top="0.78740157480314965" bottom="0.78740157480314965" header="0.31496062992125984" footer="0.31496062992125984"/>
  <pageSetup paperSize="9" scale="40"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03972-C1A6-41BC-BE51-E5946B52CA56}">
  <dimension ref="A1:M76"/>
  <sheetViews>
    <sheetView showGridLines="0" view="pageBreakPreview" topLeftCell="A53" zoomScale="80" zoomScaleNormal="100" zoomScaleSheetLayoutView="80" workbookViewId="0">
      <selection activeCell="F48" sqref="F48"/>
    </sheetView>
  </sheetViews>
  <sheetFormatPr defaultRowHeight="15" x14ac:dyDescent="0.3"/>
  <cols>
    <col min="1" max="1" width="16.5703125" style="4" customWidth="1"/>
    <col min="2" max="2" width="20.140625" style="4" customWidth="1"/>
    <col min="3" max="3" width="71.85546875" style="4" customWidth="1"/>
    <col min="4" max="4" width="23.28515625" style="4" customWidth="1"/>
    <col min="5" max="5" width="21.5703125" style="4" customWidth="1"/>
    <col min="6" max="6" width="76.28515625" style="4" customWidth="1"/>
    <col min="7" max="7" width="9.140625" style="4"/>
    <col min="8" max="8" width="26.42578125" style="4" customWidth="1"/>
    <col min="9" max="9" width="14.85546875" style="4" customWidth="1"/>
    <col min="10" max="10" width="14.140625" style="4" customWidth="1"/>
    <col min="11" max="11" width="9.140625" style="4" customWidth="1"/>
    <col min="12" max="16384" width="9.140625" style="4"/>
  </cols>
  <sheetData>
    <row r="1" spans="1:13" x14ac:dyDescent="0.3">
      <c r="A1" s="270" t="e" vm="1">
        <v>#VALUE!</v>
      </c>
      <c r="B1" s="270"/>
      <c r="C1" s="271" t="s">
        <v>88</v>
      </c>
      <c r="D1" s="272"/>
      <c r="E1" s="273"/>
      <c r="F1" s="3" t="s">
        <v>17</v>
      </c>
      <c r="G1" s="1"/>
      <c r="H1" s="1"/>
      <c r="I1" s="31"/>
      <c r="J1" s="1"/>
      <c r="K1" s="1"/>
      <c r="L1" s="1"/>
      <c r="M1" s="1"/>
    </row>
    <row r="2" spans="1:13" x14ac:dyDescent="0.3">
      <c r="A2" s="270"/>
      <c r="B2" s="270"/>
      <c r="C2" s="274" t="s">
        <v>90</v>
      </c>
      <c r="D2" s="275"/>
      <c r="E2" s="276"/>
      <c r="F2" s="5" t="s">
        <v>91</v>
      </c>
      <c r="G2" s="1"/>
      <c r="H2" s="1"/>
      <c r="I2" s="31"/>
      <c r="J2" s="1"/>
      <c r="K2" s="1"/>
      <c r="L2" s="1"/>
      <c r="M2" s="1"/>
    </row>
    <row r="3" spans="1:13" x14ac:dyDescent="0.3">
      <c r="A3" s="270"/>
      <c r="B3" s="270"/>
      <c r="C3" s="274" t="s">
        <v>89</v>
      </c>
      <c r="D3" s="275"/>
      <c r="E3" s="276"/>
      <c r="F3" s="6" t="s">
        <v>7</v>
      </c>
      <c r="G3" s="7"/>
      <c r="H3" s="264" t="s">
        <v>1230</v>
      </c>
      <c r="I3" s="264"/>
      <c r="J3" s="264"/>
      <c r="K3" s="7"/>
      <c r="L3" s="7"/>
      <c r="M3" s="7"/>
    </row>
    <row r="4" spans="1:13" x14ac:dyDescent="0.3">
      <c r="A4" s="270"/>
      <c r="B4" s="270"/>
      <c r="C4" s="277" t="s">
        <v>1234</v>
      </c>
      <c r="D4" s="278"/>
      <c r="E4" s="279"/>
      <c r="F4" s="2"/>
      <c r="G4" s="8"/>
      <c r="I4" s="154"/>
      <c r="J4" s="8"/>
      <c r="K4" s="8"/>
      <c r="L4" s="8"/>
      <c r="M4" s="8"/>
    </row>
    <row r="5" spans="1:13" ht="3.75" customHeight="1" x14ac:dyDescent="0.3">
      <c r="A5" s="9"/>
      <c r="B5" s="10"/>
      <c r="F5" s="11"/>
      <c r="I5" s="153"/>
    </row>
    <row r="6" spans="1:13" ht="15" customHeight="1" x14ac:dyDescent="0.3">
      <c r="A6" s="255" t="s">
        <v>9</v>
      </c>
      <c r="B6" s="255"/>
      <c r="C6" s="255"/>
      <c r="D6" s="255"/>
      <c r="E6" s="255"/>
      <c r="F6" s="255"/>
      <c r="H6" s="155" t="s">
        <v>1118</v>
      </c>
      <c r="I6" s="156">
        <f>COUNTIF(D$1:$D$180,"Atende")</f>
        <v>7</v>
      </c>
      <c r="J6" s="157">
        <f>I6/$I$10</f>
        <v>0.14893617021276595</v>
      </c>
    </row>
    <row r="7" spans="1:13" ht="15" customHeight="1" x14ac:dyDescent="0.3">
      <c r="A7" s="36" t="s">
        <v>10</v>
      </c>
      <c r="B7" s="34"/>
      <c r="C7" s="280"/>
      <c r="D7" s="280"/>
      <c r="E7" s="280"/>
      <c r="F7" s="94"/>
      <c r="H7" s="158" t="s">
        <v>1168</v>
      </c>
      <c r="I7" s="156">
        <f>COUNTIF(D$1:$D$180,"Atende Parcialmente")</f>
        <v>32</v>
      </c>
      <c r="J7" s="157">
        <f t="shared" ref="J7:J10" si="0">I7/$I$10</f>
        <v>0.68085106382978722</v>
      </c>
    </row>
    <row r="8" spans="1:13" ht="15" customHeight="1" x14ac:dyDescent="0.3">
      <c r="A8" s="36" t="s">
        <v>11</v>
      </c>
      <c r="B8" s="34"/>
      <c r="C8" s="280"/>
      <c r="D8" s="280"/>
      <c r="E8" s="280"/>
      <c r="F8" s="94"/>
      <c r="H8" s="156" t="s">
        <v>1117</v>
      </c>
      <c r="I8" s="156">
        <f>COUNTIF(D$1:$D$180,"Não Atende")</f>
        <v>4</v>
      </c>
      <c r="J8" s="157">
        <f t="shared" si="0"/>
        <v>8.5106382978723402E-2</v>
      </c>
    </row>
    <row r="9" spans="1:13" ht="15" customHeight="1" x14ac:dyDescent="0.3">
      <c r="A9" s="36" t="s">
        <v>12</v>
      </c>
      <c r="B9" s="34"/>
      <c r="C9" s="93"/>
      <c r="D9" s="8" t="s">
        <v>13</v>
      </c>
      <c r="E9" s="93"/>
      <c r="F9" s="94"/>
      <c r="H9" s="156" t="s">
        <v>1116</v>
      </c>
      <c r="I9" s="156">
        <f>COUNTIF(D$1:$D$180,"Não Se Aplica")</f>
        <v>4</v>
      </c>
      <c r="J9" s="157">
        <f t="shared" si="0"/>
        <v>8.5106382978723402E-2</v>
      </c>
    </row>
    <row r="10" spans="1:13" ht="15" customHeight="1" x14ac:dyDescent="0.3">
      <c r="A10" s="36" t="s">
        <v>14</v>
      </c>
      <c r="B10" s="34"/>
      <c r="C10" s="95"/>
      <c r="D10" s="8"/>
      <c r="E10" s="95"/>
      <c r="F10" s="94"/>
      <c r="I10" s="156">
        <f>SUM(I6:I9)</f>
        <v>47</v>
      </c>
      <c r="J10" s="157">
        <f t="shared" si="0"/>
        <v>1</v>
      </c>
    </row>
    <row r="11" spans="1:13" ht="15" customHeight="1" x14ac:dyDescent="0.3">
      <c r="A11" s="96" t="s">
        <v>15</v>
      </c>
      <c r="B11" s="34"/>
      <c r="C11" s="95"/>
      <c r="D11" s="8"/>
      <c r="E11" s="95"/>
      <c r="F11" s="94"/>
    </row>
    <row r="12" spans="1:13" ht="3.75" customHeight="1" x14ac:dyDescent="0.3">
      <c r="A12" s="33"/>
      <c r="B12" s="34"/>
    </row>
    <row r="13" spans="1:13" x14ac:dyDescent="0.3">
      <c r="A13" s="255" t="s">
        <v>0</v>
      </c>
      <c r="B13" s="255"/>
      <c r="C13" s="255"/>
      <c r="D13" s="255"/>
      <c r="E13" s="255"/>
      <c r="F13" s="255"/>
    </row>
    <row r="14" spans="1:13" ht="5.25" customHeight="1" x14ac:dyDescent="0.3">
      <c r="A14" s="33"/>
      <c r="B14" s="281"/>
      <c r="C14" s="281"/>
      <c r="D14" s="281"/>
    </row>
    <row r="15" spans="1:13" ht="15" customHeight="1" x14ac:dyDescent="0.3">
      <c r="A15" s="36" t="s">
        <v>18</v>
      </c>
      <c r="B15" s="32"/>
      <c r="C15" s="282"/>
      <c r="D15" s="282"/>
      <c r="E15" s="282"/>
    </row>
    <row r="16" spans="1:13" ht="15" customHeight="1" x14ac:dyDescent="0.3">
      <c r="A16" s="37" t="s">
        <v>6</v>
      </c>
      <c r="B16" s="38"/>
      <c r="C16" s="14"/>
      <c r="D16" s="29" t="s">
        <v>8</v>
      </c>
      <c r="E16" s="12"/>
    </row>
    <row r="17" spans="1:6" x14ac:dyDescent="0.3">
      <c r="A17" s="265" t="s">
        <v>5</v>
      </c>
      <c r="B17" s="266"/>
      <c r="C17" s="266"/>
      <c r="D17" s="267"/>
      <c r="E17" s="232" t="s">
        <v>1134</v>
      </c>
      <c r="F17" s="232" t="s">
        <v>1133</v>
      </c>
    </row>
    <row r="18" spans="1:6" ht="34.5" customHeight="1" x14ac:dyDescent="0.3">
      <c r="A18" s="283" t="s">
        <v>1115</v>
      </c>
      <c r="B18" s="263"/>
      <c r="C18" s="263"/>
      <c r="D18" s="263"/>
      <c r="E18" s="15"/>
      <c r="F18" s="39"/>
    </row>
    <row r="19" spans="1:6" ht="15" customHeight="1" x14ac:dyDescent="0.3">
      <c r="A19" s="40">
        <v>1</v>
      </c>
      <c r="B19" s="284" t="s">
        <v>20</v>
      </c>
      <c r="C19" s="285"/>
      <c r="D19" s="18" t="s">
        <v>1118</v>
      </c>
      <c r="E19" s="15"/>
      <c r="F19" s="39"/>
    </row>
    <row r="20" spans="1:6" ht="15" customHeight="1" x14ac:dyDescent="0.3">
      <c r="A20" s="41">
        <v>2</v>
      </c>
      <c r="B20" s="262" t="s">
        <v>19</v>
      </c>
      <c r="C20" s="263"/>
      <c r="D20" s="18" t="s">
        <v>1168</v>
      </c>
      <c r="E20" s="15"/>
      <c r="F20" s="39"/>
    </row>
    <row r="21" spans="1:6" x14ac:dyDescent="0.3">
      <c r="A21" s="234" t="s">
        <v>1</v>
      </c>
      <c r="B21" s="234" t="s">
        <v>2</v>
      </c>
      <c r="C21" s="268" t="s">
        <v>3</v>
      </c>
      <c r="D21" s="269"/>
      <c r="E21" s="233" t="s">
        <v>16</v>
      </c>
      <c r="F21" s="232" t="s">
        <v>1133</v>
      </c>
    </row>
    <row r="22" spans="1:6" x14ac:dyDescent="0.3">
      <c r="A22" s="73"/>
      <c r="B22" s="73"/>
      <c r="C22" s="151" t="s">
        <v>1137</v>
      </c>
      <c r="D22" s="30"/>
      <c r="E22" s="75"/>
      <c r="F22" s="76"/>
    </row>
    <row r="23" spans="1:6" x14ac:dyDescent="0.3">
      <c r="A23" s="16">
        <v>3</v>
      </c>
      <c r="B23" s="16"/>
      <c r="C23" s="66" t="s">
        <v>1145</v>
      </c>
      <c r="D23" s="18" t="s">
        <v>1168</v>
      </c>
      <c r="E23" s="69"/>
      <c r="F23" s="39"/>
    </row>
    <row r="24" spans="1:6" x14ac:dyDescent="0.3">
      <c r="A24" s="16">
        <f t="shared" ref="A24:A71" si="1">A23+1</f>
        <v>4</v>
      </c>
      <c r="B24" s="16"/>
      <c r="C24" s="17" t="s">
        <v>1138</v>
      </c>
      <c r="D24" s="18" t="s">
        <v>1168</v>
      </c>
      <c r="E24" s="69"/>
      <c r="F24" s="39"/>
    </row>
    <row r="25" spans="1:6" x14ac:dyDescent="0.3">
      <c r="A25" s="16">
        <f t="shared" si="1"/>
        <v>5</v>
      </c>
      <c r="B25" s="20"/>
      <c r="C25" s="17" t="s">
        <v>1140</v>
      </c>
      <c r="D25" s="18" t="s">
        <v>1168</v>
      </c>
      <c r="E25" s="69"/>
      <c r="F25" s="39"/>
    </row>
    <row r="26" spans="1:6" x14ac:dyDescent="0.3">
      <c r="A26" s="16">
        <f t="shared" si="1"/>
        <v>6</v>
      </c>
      <c r="B26" s="20"/>
      <c r="C26" s="17" t="s">
        <v>1141</v>
      </c>
      <c r="D26" s="18" t="s">
        <v>1117</v>
      </c>
      <c r="E26" s="69"/>
      <c r="F26" s="39"/>
    </row>
    <row r="27" spans="1:6" x14ac:dyDescent="0.3">
      <c r="A27" s="16">
        <f t="shared" si="1"/>
        <v>7</v>
      </c>
      <c r="B27" s="20"/>
      <c r="C27" s="4" t="s">
        <v>1142</v>
      </c>
      <c r="D27" s="18" t="s">
        <v>1168</v>
      </c>
      <c r="E27" s="69"/>
      <c r="F27" s="39"/>
    </row>
    <row r="28" spans="1:6" x14ac:dyDescent="0.3">
      <c r="A28" s="16">
        <f t="shared" si="1"/>
        <v>8</v>
      </c>
      <c r="B28" s="16"/>
      <c r="C28" s="17" t="s">
        <v>1143</v>
      </c>
      <c r="D28" s="18" t="s">
        <v>1168</v>
      </c>
      <c r="E28" s="69"/>
      <c r="F28" s="39"/>
    </row>
    <row r="29" spans="1:6" x14ac:dyDescent="0.3">
      <c r="A29" s="16">
        <f t="shared" si="1"/>
        <v>9</v>
      </c>
      <c r="B29" s="78"/>
      <c r="C29" s="91" t="s">
        <v>1144</v>
      </c>
      <c r="D29" s="18" t="s">
        <v>1168</v>
      </c>
      <c r="E29" s="69"/>
      <c r="F29" s="39"/>
    </row>
    <row r="30" spans="1:6" x14ac:dyDescent="0.3">
      <c r="A30" s="16">
        <f t="shared" si="1"/>
        <v>10</v>
      </c>
      <c r="B30" s="78"/>
      <c r="C30" s="70" t="s">
        <v>1139</v>
      </c>
      <c r="D30" s="18" t="s">
        <v>1168</v>
      </c>
      <c r="E30" s="69"/>
      <c r="F30" s="39"/>
    </row>
    <row r="31" spans="1:6" x14ac:dyDescent="0.3">
      <c r="A31" s="16">
        <f t="shared" si="1"/>
        <v>11</v>
      </c>
      <c r="B31" s="16"/>
      <c r="C31" s="91" t="s">
        <v>1146</v>
      </c>
      <c r="D31" s="18" t="s">
        <v>1116</v>
      </c>
      <c r="E31" s="69"/>
      <c r="F31" s="39"/>
    </row>
    <row r="32" spans="1:6" ht="30" x14ac:dyDescent="0.3">
      <c r="A32" s="16">
        <f t="shared" si="1"/>
        <v>12</v>
      </c>
      <c r="B32" s="16"/>
      <c r="C32" s="91" t="s">
        <v>1147</v>
      </c>
      <c r="D32" s="18" t="s">
        <v>1168</v>
      </c>
      <c r="F32" s="39"/>
    </row>
    <row r="33" spans="1:11" ht="30" x14ac:dyDescent="0.3">
      <c r="A33" s="16">
        <f t="shared" si="1"/>
        <v>13</v>
      </c>
      <c r="B33" s="16"/>
      <c r="C33" s="91" t="s">
        <v>1148</v>
      </c>
      <c r="D33" s="18" t="s">
        <v>1116</v>
      </c>
      <c r="E33" s="69"/>
      <c r="F33" s="39"/>
    </row>
    <row r="34" spans="1:11" x14ac:dyDescent="0.3">
      <c r="A34" s="16">
        <f t="shared" si="1"/>
        <v>14</v>
      </c>
      <c r="B34" s="16"/>
      <c r="C34" s="91" t="s">
        <v>1149</v>
      </c>
      <c r="D34" s="18" t="s">
        <v>1116</v>
      </c>
      <c r="E34" s="92"/>
      <c r="F34" s="39"/>
      <c r="H34" s="58"/>
      <c r="I34" s="58"/>
      <c r="J34" s="58"/>
      <c r="K34" s="58"/>
    </row>
    <row r="35" spans="1:11" ht="30" x14ac:dyDescent="0.3">
      <c r="A35" s="16">
        <f t="shared" si="1"/>
        <v>15</v>
      </c>
      <c r="B35" s="16"/>
      <c r="C35" s="91" t="s">
        <v>1150</v>
      </c>
      <c r="D35" s="18" t="s">
        <v>1168</v>
      </c>
      <c r="E35" s="92"/>
      <c r="F35" s="39"/>
      <c r="H35" s="58"/>
      <c r="I35" s="58"/>
      <c r="J35" s="58"/>
      <c r="K35" s="58"/>
    </row>
    <row r="36" spans="1:11" x14ac:dyDescent="0.3">
      <c r="A36" s="16">
        <f t="shared" si="1"/>
        <v>16</v>
      </c>
      <c r="B36" s="16"/>
      <c r="C36" s="91" t="s">
        <v>1166</v>
      </c>
      <c r="D36" s="18" t="s">
        <v>1168</v>
      </c>
      <c r="E36" s="92"/>
      <c r="F36" s="39"/>
      <c r="H36" s="58"/>
      <c r="I36" s="58"/>
      <c r="J36" s="58"/>
      <c r="K36" s="58"/>
    </row>
    <row r="37" spans="1:11" x14ac:dyDescent="0.3">
      <c r="A37" s="16">
        <f t="shared" si="1"/>
        <v>17</v>
      </c>
      <c r="B37" s="16"/>
      <c r="C37" s="91" t="s">
        <v>1167</v>
      </c>
      <c r="D37" s="18" t="s">
        <v>1168</v>
      </c>
      <c r="E37" s="92"/>
      <c r="F37" s="39"/>
      <c r="H37" s="58"/>
      <c r="I37" s="58"/>
      <c r="J37" s="58"/>
      <c r="K37" s="58"/>
    </row>
    <row r="38" spans="1:11" x14ac:dyDescent="0.3">
      <c r="A38" s="73"/>
      <c r="B38" s="73"/>
      <c r="C38" s="152" t="s">
        <v>1151</v>
      </c>
      <c r="D38" s="30"/>
      <c r="E38" s="80"/>
      <c r="F38" s="76"/>
    </row>
    <row r="39" spans="1:11" x14ac:dyDescent="0.3">
      <c r="A39" s="16">
        <v>18</v>
      </c>
      <c r="B39" s="16"/>
      <c r="C39" s="91" t="s">
        <v>1152</v>
      </c>
      <c r="D39" s="18" t="s">
        <v>1168</v>
      </c>
      <c r="E39" s="69"/>
      <c r="F39" s="39"/>
    </row>
    <row r="40" spans="1:11" x14ac:dyDescent="0.3">
      <c r="A40" s="16">
        <f t="shared" si="1"/>
        <v>19</v>
      </c>
      <c r="B40" s="16"/>
      <c r="C40" s="91" t="s">
        <v>1153</v>
      </c>
      <c r="D40" s="18" t="s">
        <v>1168</v>
      </c>
      <c r="E40" s="69"/>
      <c r="F40" s="39"/>
    </row>
    <row r="41" spans="1:11" ht="45" x14ac:dyDescent="0.3">
      <c r="A41" s="16">
        <f t="shared" si="1"/>
        <v>20</v>
      </c>
      <c r="B41" s="16"/>
      <c r="C41" s="91" t="s">
        <v>1154</v>
      </c>
      <c r="D41" s="18" t="s">
        <v>1118</v>
      </c>
      <c r="E41" s="69"/>
      <c r="F41" s="39"/>
    </row>
    <row r="42" spans="1:11" ht="60" x14ac:dyDescent="0.3">
      <c r="A42" s="16">
        <f t="shared" si="1"/>
        <v>21</v>
      </c>
      <c r="B42" s="16"/>
      <c r="C42" s="91" t="s">
        <v>1686</v>
      </c>
      <c r="D42" s="18" t="s">
        <v>1118</v>
      </c>
      <c r="E42" s="69"/>
      <c r="F42" s="39"/>
    </row>
    <row r="43" spans="1:11" ht="27" customHeight="1" x14ac:dyDescent="0.3">
      <c r="A43" s="16">
        <f t="shared" si="1"/>
        <v>22</v>
      </c>
      <c r="B43" s="16"/>
      <c r="C43" s="91" t="s">
        <v>1687</v>
      </c>
      <c r="D43" s="18" t="s">
        <v>1118</v>
      </c>
      <c r="E43" s="69"/>
      <c r="F43" s="39"/>
    </row>
    <row r="44" spans="1:11" ht="27" customHeight="1" x14ac:dyDescent="0.3">
      <c r="A44" s="16">
        <f t="shared" si="1"/>
        <v>23</v>
      </c>
      <c r="B44" s="16"/>
      <c r="C44" s="91" t="s">
        <v>1688</v>
      </c>
      <c r="D44" s="18" t="s">
        <v>1118</v>
      </c>
      <c r="E44" s="69"/>
      <c r="F44" s="39"/>
    </row>
    <row r="45" spans="1:11" x14ac:dyDescent="0.3">
      <c r="A45" s="73"/>
      <c r="B45" s="73"/>
      <c r="C45" s="152" t="s">
        <v>1155</v>
      </c>
      <c r="D45" s="30"/>
      <c r="E45" s="80"/>
      <c r="F45" s="76"/>
    </row>
    <row r="46" spans="1:11" ht="30" x14ac:dyDescent="0.3">
      <c r="A46" s="16">
        <v>24</v>
      </c>
      <c r="B46" s="16"/>
      <c r="C46" s="91" t="s">
        <v>1156</v>
      </c>
      <c r="D46" s="18" t="s">
        <v>1168</v>
      </c>
      <c r="E46" s="69"/>
      <c r="F46" s="39"/>
    </row>
    <row r="47" spans="1:11" x14ac:dyDescent="0.3">
      <c r="A47" s="16">
        <f t="shared" si="1"/>
        <v>25</v>
      </c>
      <c r="B47" s="16"/>
      <c r="C47" s="91" t="s">
        <v>1157</v>
      </c>
      <c r="D47" s="18" t="s">
        <v>1117</v>
      </c>
      <c r="E47" s="69"/>
      <c r="F47" s="39"/>
    </row>
    <row r="48" spans="1:11" ht="30" x14ac:dyDescent="0.3">
      <c r="A48" s="16">
        <f t="shared" si="1"/>
        <v>26</v>
      </c>
      <c r="B48" s="16"/>
      <c r="C48" s="91" t="s">
        <v>1158</v>
      </c>
      <c r="D48" s="18" t="s">
        <v>1168</v>
      </c>
      <c r="E48" s="69"/>
      <c r="F48" s="39"/>
    </row>
    <row r="49" spans="1:6" x14ac:dyDescent="0.3">
      <c r="A49" s="16">
        <f t="shared" si="1"/>
        <v>27</v>
      </c>
      <c r="B49" s="16"/>
      <c r="C49" s="91" t="s">
        <v>1684</v>
      </c>
      <c r="D49" s="18" t="s">
        <v>1168</v>
      </c>
      <c r="E49" s="69"/>
      <c r="F49" s="39"/>
    </row>
    <row r="50" spans="1:6" x14ac:dyDescent="0.3">
      <c r="A50" s="73"/>
      <c r="B50" s="73"/>
      <c r="C50" s="152" t="s">
        <v>1159</v>
      </c>
      <c r="D50" s="30"/>
      <c r="E50" s="80"/>
      <c r="F50" s="76"/>
    </row>
    <row r="51" spans="1:6" x14ac:dyDescent="0.3">
      <c r="A51" s="16">
        <v>28</v>
      </c>
      <c r="B51" s="16"/>
      <c r="C51" s="91" t="s">
        <v>1160</v>
      </c>
      <c r="D51" s="18" t="s">
        <v>1168</v>
      </c>
      <c r="E51" s="69"/>
      <c r="F51" s="39"/>
    </row>
    <row r="52" spans="1:6" x14ac:dyDescent="0.3">
      <c r="A52" s="16">
        <f t="shared" si="1"/>
        <v>29</v>
      </c>
      <c r="B52" s="16"/>
      <c r="C52" s="91" t="s">
        <v>1161</v>
      </c>
      <c r="D52" s="18" t="s">
        <v>1117</v>
      </c>
      <c r="E52" s="69"/>
      <c r="F52" s="39"/>
    </row>
    <row r="53" spans="1:6" x14ac:dyDescent="0.3">
      <c r="A53" s="16">
        <f t="shared" si="1"/>
        <v>30</v>
      </c>
      <c r="B53" s="16"/>
      <c r="C53" s="91" t="s">
        <v>1685</v>
      </c>
      <c r="D53" s="18" t="s">
        <v>1168</v>
      </c>
      <c r="E53" s="69"/>
      <c r="F53" s="39"/>
    </row>
    <row r="54" spans="1:6" x14ac:dyDescent="0.3">
      <c r="A54" s="16">
        <f t="shared" si="1"/>
        <v>31</v>
      </c>
      <c r="B54" s="16"/>
      <c r="C54" s="91" t="s">
        <v>1162</v>
      </c>
      <c r="D54" s="18" t="s">
        <v>1168</v>
      </c>
      <c r="E54" s="69"/>
      <c r="F54" s="39"/>
    </row>
    <row r="55" spans="1:6" x14ac:dyDescent="0.3">
      <c r="A55" s="16">
        <f t="shared" si="1"/>
        <v>32</v>
      </c>
      <c r="B55" s="16"/>
      <c r="C55" s="91" t="s">
        <v>1163</v>
      </c>
      <c r="D55" s="18" t="s">
        <v>1118</v>
      </c>
      <c r="E55" s="69"/>
      <c r="F55" s="39"/>
    </row>
    <row r="56" spans="1:6" x14ac:dyDescent="0.3">
      <c r="A56" s="16">
        <f t="shared" si="1"/>
        <v>33</v>
      </c>
      <c r="B56" s="16"/>
      <c r="C56" s="91" t="s">
        <v>1164</v>
      </c>
      <c r="D56" s="18" t="s">
        <v>1168</v>
      </c>
      <c r="E56" s="69"/>
      <c r="F56" s="39"/>
    </row>
    <row r="57" spans="1:6" x14ac:dyDescent="0.3">
      <c r="A57" s="73"/>
      <c r="B57" s="73"/>
      <c r="C57" s="152" t="s">
        <v>1165</v>
      </c>
      <c r="D57" s="30"/>
      <c r="E57" s="80"/>
      <c r="F57" s="76"/>
    </row>
    <row r="58" spans="1:6" x14ac:dyDescent="0.3">
      <c r="A58" s="16">
        <v>34</v>
      </c>
      <c r="B58" s="16"/>
      <c r="C58" s="242" t="s">
        <v>1169</v>
      </c>
      <c r="D58" s="18" t="s">
        <v>1168</v>
      </c>
      <c r="E58" s="69"/>
      <c r="F58" s="39"/>
    </row>
    <row r="59" spans="1:6" x14ac:dyDescent="0.3">
      <c r="A59" s="16">
        <f t="shared" si="1"/>
        <v>35</v>
      </c>
      <c r="B59" s="16"/>
      <c r="C59" s="242" t="s">
        <v>1170</v>
      </c>
      <c r="D59" s="18" t="s">
        <v>1168</v>
      </c>
      <c r="E59" s="69"/>
      <c r="F59" s="39"/>
    </row>
    <row r="60" spans="1:6" x14ac:dyDescent="0.3">
      <c r="A60" s="16">
        <f t="shared" si="1"/>
        <v>36</v>
      </c>
      <c r="B60" s="16"/>
      <c r="C60" s="242" t="s">
        <v>1171</v>
      </c>
      <c r="D60" s="18" t="s">
        <v>1168</v>
      </c>
      <c r="E60" s="69"/>
      <c r="F60" s="39"/>
    </row>
    <row r="61" spans="1:6" x14ac:dyDescent="0.3">
      <c r="A61" s="16">
        <f t="shared" si="1"/>
        <v>37</v>
      </c>
      <c r="B61" s="16"/>
      <c r="C61" s="242" t="s">
        <v>1172</v>
      </c>
      <c r="D61" s="18" t="s">
        <v>1168</v>
      </c>
      <c r="E61" s="69"/>
      <c r="F61" s="39"/>
    </row>
    <row r="62" spans="1:6" x14ac:dyDescent="0.3">
      <c r="A62" s="16">
        <f t="shared" si="1"/>
        <v>38</v>
      </c>
      <c r="B62" s="16"/>
      <c r="C62" s="242" t="s">
        <v>1173</v>
      </c>
      <c r="D62" s="18" t="s">
        <v>1118</v>
      </c>
      <c r="E62" s="69"/>
      <c r="F62" s="39"/>
    </row>
    <row r="63" spans="1:6" x14ac:dyDescent="0.3">
      <c r="A63" s="16">
        <f t="shared" si="1"/>
        <v>39</v>
      </c>
      <c r="B63" s="16"/>
      <c r="C63" s="242" t="s">
        <v>1174</v>
      </c>
      <c r="D63" s="18" t="s">
        <v>1168</v>
      </c>
      <c r="E63" s="69"/>
      <c r="F63" s="39"/>
    </row>
    <row r="64" spans="1:6" x14ac:dyDescent="0.3">
      <c r="A64" s="16">
        <f t="shared" si="1"/>
        <v>40</v>
      </c>
      <c r="B64" s="16"/>
      <c r="C64" s="242" t="s">
        <v>1175</v>
      </c>
      <c r="D64" s="18" t="s">
        <v>1168</v>
      </c>
      <c r="E64" s="69"/>
      <c r="F64" s="39"/>
    </row>
    <row r="65" spans="1:6" x14ac:dyDescent="0.3">
      <c r="A65" s="16">
        <f t="shared" si="1"/>
        <v>41</v>
      </c>
      <c r="B65" s="16"/>
      <c r="C65" s="242" t="s">
        <v>1176</v>
      </c>
      <c r="D65" s="18" t="s">
        <v>1168</v>
      </c>
      <c r="E65" s="69"/>
      <c r="F65" s="39"/>
    </row>
    <row r="66" spans="1:6" x14ac:dyDescent="0.3">
      <c r="A66" s="16">
        <f t="shared" si="1"/>
        <v>42</v>
      </c>
      <c r="B66" s="16"/>
      <c r="C66" s="242" t="s">
        <v>1177</v>
      </c>
      <c r="D66" s="18" t="s">
        <v>1117</v>
      </c>
      <c r="E66" s="69"/>
      <c r="F66" s="39"/>
    </row>
    <row r="67" spans="1:6" x14ac:dyDescent="0.3">
      <c r="A67" s="16">
        <f t="shared" si="1"/>
        <v>43</v>
      </c>
      <c r="B67" s="16"/>
      <c r="C67" s="242" t="s">
        <v>1178</v>
      </c>
      <c r="D67" s="18" t="s">
        <v>1168</v>
      </c>
      <c r="E67" s="69"/>
      <c r="F67" s="39"/>
    </row>
    <row r="68" spans="1:6" x14ac:dyDescent="0.3">
      <c r="A68" s="16">
        <f t="shared" si="1"/>
        <v>44</v>
      </c>
      <c r="B68" s="16"/>
      <c r="C68" s="242" t="s">
        <v>1179</v>
      </c>
      <c r="D68" s="18" t="s">
        <v>1168</v>
      </c>
      <c r="E68" s="69"/>
      <c r="F68" s="39"/>
    </row>
    <row r="69" spans="1:6" x14ac:dyDescent="0.3">
      <c r="A69" s="16">
        <f t="shared" si="1"/>
        <v>45</v>
      </c>
      <c r="B69" s="16"/>
      <c r="C69" s="242" t="s">
        <v>1180</v>
      </c>
      <c r="D69" s="18" t="s">
        <v>1116</v>
      </c>
      <c r="E69" s="69"/>
      <c r="F69" s="39"/>
    </row>
    <row r="70" spans="1:6" x14ac:dyDescent="0.3">
      <c r="A70" s="16">
        <f t="shared" si="1"/>
        <v>46</v>
      </c>
      <c r="B70" s="16"/>
      <c r="C70" s="242" t="s">
        <v>1181</v>
      </c>
      <c r="D70" s="18" t="s">
        <v>1168</v>
      </c>
      <c r="E70" s="69"/>
      <c r="F70" s="39"/>
    </row>
    <row r="71" spans="1:6" x14ac:dyDescent="0.3">
      <c r="A71" s="16">
        <f t="shared" si="1"/>
        <v>47</v>
      </c>
      <c r="B71" s="16"/>
      <c r="C71" s="242" t="s">
        <v>1182</v>
      </c>
      <c r="D71" s="18" t="s">
        <v>1168</v>
      </c>
      <c r="E71" s="69"/>
      <c r="F71" s="39"/>
    </row>
    <row r="75" spans="1:6" x14ac:dyDescent="0.3">
      <c r="F75" s="24"/>
    </row>
    <row r="76" spans="1:6" x14ac:dyDescent="0.3">
      <c r="E76" s="25" t="s">
        <v>95</v>
      </c>
      <c r="F76" s="24"/>
    </row>
  </sheetData>
  <mergeCells count="17">
    <mergeCell ref="C4:E4"/>
    <mergeCell ref="H3:J3"/>
    <mergeCell ref="A18:D18"/>
    <mergeCell ref="B19:C19"/>
    <mergeCell ref="B20:C20"/>
    <mergeCell ref="A6:F6"/>
    <mergeCell ref="A1:B4"/>
    <mergeCell ref="C1:E1"/>
    <mergeCell ref="C2:E2"/>
    <mergeCell ref="C3:E3"/>
    <mergeCell ref="C21:D21"/>
    <mergeCell ref="C7:E7"/>
    <mergeCell ref="C8:E8"/>
    <mergeCell ref="A13:F13"/>
    <mergeCell ref="B14:D14"/>
    <mergeCell ref="C15:E15"/>
    <mergeCell ref="A17:D17"/>
  </mergeCells>
  <conditionalFormatting sqref="D19:D20 D58:D71">
    <cfRule type="containsText" dxfId="14" priority="21" operator="containsText" text="Atende Parcialmente">
      <formula>NOT(ISERROR(SEARCH("Atende Parcialmente",D19)))</formula>
    </cfRule>
    <cfRule type="containsText" dxfId="13" priority="22" operator="containsText" text="Não Se Aplica">
      <formula>NOT(ISERROR(SEARCH("Não Se Aplica",D19)))</formula>
    </cfRule>
    <cfRule type="containsText" dxfId="12" priority="23" operator="containsText" text="Não Atende">
      <formula>NOT(ISERROR(SEARCH("Não Atende",D19)))</formula>
    </cfRule>
    <cfRule type="containsText" dxfId="11" priority="24" operator="containsText" text="Atende">
      <formula>NOT(ISERROR(SEARCH("Atende",D19)))</formula>
    </cfRule>
  </conditionalFormatting>
  <conditionalFormatting sqref="D22 D38 D45 D50 D57">
    <cfRule type="containsText" dxfId="10" priority="32" operator="containsText" text="&quot;Atende&quot;">
      <formula>NOT(ISERROR(SEARCH("""Atende""",D22)))</formula>
    </cfRule>
  </conditionalFormatting>
  <conditionalFormatting sqref="D22:D50">
    <cfRule type="containsText" dxfId="9" priority="18" operator="containsText" text="Não Se Aplica">
      <formula>NOT(ISERROR(SEARCH("Não Se Aplica",D22)))</formula>
    </cfRule>
    <cfRule type="containsText" dxfId="8" priority="19" operator="containsText" text="Não Atende">
      <formula>NOT(ISERROR(SEARCH("Não Atende",D22)))</formula>
    </cfRule>
    <cfRule type="containsText" dxfId="7" priority="20" operator="containsText" text="Atende">
      <formula>NOT(ISERROR(SEARCH("Atende",D22)))</formula>
    </cfRule>
  </conditionalFormatting>
  <conditionalFormatting sqref="D23:D37">
    <cfRule type="containsText" dxfId="6" priority="17" operator="containsText" text="Atende Parcialmente">
      <formula>NOT(ISERROR(SEARCH("Atende Parcialmente",D23)))</formula>
    </cfRule>
  </conditionalFormatting>
  <conditionalFormatting sqref="D39:D44">
    <cfRule type="containsText" dxfId="5" priority="13" operator="containsText" text="Atende Parcialmente">
      <formula>NOT(ISERROR(SEARCH("Atende Parcialmente",D39)))</formula>
    </cfRule>
  </conditionalFormatting>
  <conditionalFormatting sqref="D46:D49">
    <cfRule type="containsText" dxfId="4" priority="9" operator="containsText" text="Atende Parcialmente">
      <formula>NOT(ISERROR(SEARCH("Atende Parcialmente",D46)))</formula>
    </cfRule>
  </conditionalFormatting>
  <conditionalFormatting sqref="D51:D56">
    <cfRule type="containsText" dxfId="3" priority="5" operator="containsText" text="Atende Parcialmente">
      <formula>NOT(ISERROR(SEARCH("Atende Parcialmente",D51)))</formula>
    </cfRule>
  </conditionalFormatting>
  <conditionalFormatting sqref="D51:D57">
    <cfRule type="containsText" dxfId="2" priority="6" operator="containsText" text="Não Se Aplica">
      <formula>NOT(ISERROR(SEARCH("Não Se Aplica",D51)))</formula>
    </cfRule>
    <cfRule type="containsText" dxfId="1" priority="7" operator="containsText" text="Não Atende">
      <formula>NOT(ISERROR(SEARCH("Não Atende",D51)))</formula>
    </cfRule>
    <cfRule type="containsText" dxfId="0" priority="8" operator="containsText" text="Atende">
      <formula>NOT(ISERROR(SEARCH("Atende",D51)))</formula>
    </cfRule>
  </conditionalFormatting>
  <dataValidations count="2">
    <dataValidation type="list" allowBlank="1" showInputMessage="1" showErrorMessage="1" sqref="D22 D38 D45 D50 D57" xr:uid="{09E0CDD8-1FD4-42A2-A9D1-755E8274A8BE}">
      <formula1>"Atende, Não Atende, Não Se Aplica"</formula1>
    </dataValidation>
    <dataValidation type="list" allowBlank="1" showInputMessage="1" showErrorMessage="1" sqref="D19:D20 D23:D37 D58:D71 D39:D44 D51:D56 D46:D49" xr:uid="{CA4A4379-52D1-452E-815A-5FA130E99F7A}">
      <formula1>"Atende, Atende Parcialmente, Não Atende, Não Se Aplica"</formula1>
    </dataValidation>
  </dataValidations>
  <printOptions horizontalCentered="1"/>
  <pageMargins left="0.51181102362204722" right="0.51181102362204722" top="0.78740157480314965" bottom="0.78740157480314965" header="0.31496062992125984" footer="0.31496062992125984"/>
  <pageSetup paperSize="9" scale="3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23</vt:i4>
      </vt:variant>
      <vt:variant>
        <vt:lpstr>Intervalos Nomeados</vt:lpstr>
      </vt:variant>
      <vt:variant>
        <vt:i4>44</vt:i4>
      </vt:variant>
    </vt:vector>
  </HeadingPairs>
  <TitlesOfParts>
    <vt:vector size="67" baseType="lpstr">
      <vt:lpstr>GRÁFICOS</vt:lpstr>
      <vt:lpstr>VOLUMES_APRESENTAÇÃO</vt:lpstr>
      <vt:lpstr>TRÁFEGO</vt:lpstr>
      <vt:lpstr>EST_TOPOGRAFICOS</vt:lpstr>
      <vt:lpstr>PROJ_TOPOGRAFICOS</vt:lpstr>
      <vt:lpstr>HIDROLÓGICO</vt:lpstr>
      <vt:lpstr>GEOLÓGICOS</vt:lpstr>
      <vt:lpstr>GEOTÉCNICO</vt:lpstr>
      <vt:lpstr>EST_E_PROJ_DESAPROPRIAÇÃO</vt:lpstr>
      <vt:lpstr>AMBIENTAL</vt:lpstr>
      <vt:lpstr>ENSAIOS_REABILIT_RESTAURAÇ</vt:lpstr>
      <vt:lpstr>GEOMÉTRICO</vt:lpstr>
      <vt:lpstr>TERRAPLANAGEM</vt:lpstr>
      <vt:lpstr>PAVIMENTAÇÃO</vt:lpstr>
      <vt:lpstr>PROJ_REABIL</vt:lpstr>
      <vt:lpstr>PROJ_RESTAUR</vt:lpstr>
      <vt:lpstr>DRENAGEM</vt:lpstr>
      <vt:lpstr>SINALIZAÇÃO</vt:lpstr>
      <vt:lpstr>OAC</vt:lpstr>
      <vt:lpstr>OAE</vt:lpstr>
      <vt:lpstr>PAISAGISMO</vt:lpstr>
      <vt:lpstr>ILUMINAÇÃO</vt:lpstr>
      <vt:lpstr>PLANEJAMENTO</vt:lpstr>
      <vt:lpstr>AMBIENTAL!Area_de_impressao</vt:lpstr>
      <vt:lpstr>DRENAGEM!Area_de_impressao</vt:lpstr>
      <vt:lpstr>ENSAIOS_REABILIT_RESTAURAÇ!Area_de_impressao</vt:lpstr>
      <vt:lpstr>EST_E_PROJ_DESAPROPRIAÇÃO!Area_de_impressao</vt:lpstr>
      <vt:lpstr>EST_TOPOGRAFICOS!Area_de_impressao</vt:lpstr>
      <vt:lpstr>GEOLÓGICOS!Area_de_impressao</vt:lpstr>
      <vt:lpstr>GEOMÉTRICO!Area_de_impressao</vt:lpstr>
      <vt:lpstr>GEOTÉCNICO!Area_de_impressao</vt:lpstr>
      <vt:lpstr>GRÁFICOS!Area_de_impressao</vt:lpstr>
      <vt:lpstr>HIDROLÓGICO!Area_de_impressao</vt:lpstr>
      <vt:lpstr>ILUMINAÇÃO!Area_de_impressao</vt:lpstr>
      <vt:lpstr>OAC!Area_de_impressao</vt:lpstr>
      <vt:lpstr>OAE!Area_de_impressao</vt:lpstr>
      <vt:lpstr>PAISAGISMO!Area_de_impressao</vt:lpstr>
      <vt:lpstr>PAVIMENTAÇÃO!Area_de_impressao</vt:lpstr>
      <vt:lpstr>PLANEJAMENTO!Area_de_impressao</vt:lpstr>
      <vt:lpstr>PROJ_REABIL!Area_de_impressao</vt:lpstr>
      <vt:lpstr>PROJ_RESTAUR!Area_de_impressao</vt:lpstr>
      <vt:lpstr>PROJ_TOPOGRAFICOS!Area_de_impressao</vt:lpstr>
      <vt:lpstr>SINALIZAÇÃO!Area_de_impressao</vt:lpstr>
      <vt:lpstr>TERRAPLANAGEM!Area_de_impressao</vt:lpstr>
      <vt:lpstr>TRÁFEGO!Area_de_impressao</vt:lpstr>
      <vt:lpstr>VOLUMES_APRESENTAÇÃO!Area_de_impressao</vt:lpstr>
      <vt:lpstr>AMBIENTAL!Titulos_de_impressao</vt:lpstr>
      <vt:lpstr>DRENAGEM!Titulos_de_impressao</vt:lpstr>
      <vt:lpstr>ENSAIOS_REABILIT_RESTAURAÇ!Titulos_de_impressao</vt:lpstr>
      <vt:lpstr>EST_E_PROJ_DESAPROPRIAÇÃO!Titulos_de_impressao</vt:lpstr>
      <vt:lpstr>EST_TOPOGRAFICOS!Titulos_de_impressao</vt:lpstr>
      <vt:lpstr>GEOLÓGICOS!Titulos_de_impressao</vt:lpstr>
      <vt:lpstr>GEOMÉTRICO!Titulos_de_impressao</vt:lpstr>
      <vt:lpstr>GEOTÉCNICO!Titulos_de_impressao</vt:lpstr>
      <vt:lpstr>HIDROLÓGICO!Titulos_de_impressao</vt:lpstr>
      <vt:lpstr>ILUMINAÇÃO!Titulos_de_impressao</vt:lpstr>
      <vt:lpstr>OAC!Titulos_de_impressao</vt:lpstr>
      <vt:lpstr>OAE!Titulos_de_impressao</vt:lpstr>
      <vt:lpstr>PAISAGISMO!Titulos_de_impressao</vt:lpstr>
      <vt:lpstr>PAVIMENTAÇÃO!Titulos_de_impressao</vt:lpstr>
      <vt:lpstr>PLANEJAMENTO!Titulos_de_impressao</vt:lpstr>
      <vt:lpstr>PROJ_REABIL!Titulos_de_impressao</vt:lpstr>
      <vt:lpstr>PROJ_RESTAUR!Titulos_de_impressao</vt:lpstr>
      <vt:lpstr>PROJ_TOPOGRAFICOS!Titulos_de_impressao</vt:lpstr>
      <vt:lpstr>SINALIZAÇÃO!Titulos_de_impressao</vt:lpstr>
      <vt:lpstr>TERRAPLANAGEM!Titulos_de_impressao</vt:lpstr>
      <vt:lpstr>TRÁFEGO!Titulos_de_impressao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IZABEL</dc:creator>
  <cp:lastModifiedBy>Jean Spíndola</cp:lastModifiedBy>
  <cp:lastPrinted>2024-11-21T19:55:26Z</cp:lastPrinted>
  <dcterms:created xsi:type="dcterms:W3CDTF">2015-06-05T18:19:34Z</dcterms:created>
  <dcterms:modified xsi:type="dcterms:W3CDTF">2024-11-28T14:41:54Z</dcterms:modified>
</cp:coreProperties>
</file>