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2225" tabRatio="500" activeTab="0"/>
  </bookViews>
  <sheets>
    <sheet name="Planilha1" sheetId="1" r:id="rId1"/>
  </sheets>
  <definedNames/>
  <calcPr calcId="179021"/>
  <extLst/>
</workbook>
</file>

<file path=xl/sharedStrings.xml><?xml version="1.0" encoding="utf-8"?>
<sst xmlns="http://schemas.openxmlformats.org/spreadsheetml/2006/main" count="634" uniqueCount="274">
  <si>
    <t>ESPECIALIDADE/SUBESPECIALIDADE</t>
  </si>
  <si>
    <t>Profissional</t>
  </si>
  <si>
    <t>CRM-GO</t>
  </si>
  <si>
    <t>Registro de Qualificação de Especialidade - RQE</t>
  </si>
  <si>
    <t>Vínculo Empregatício</t>
  </si>
  <si>
    <t>PERÍODOS MATUTINOS (DIAS DO MÊS)</t>
  </si>
  <si>
    <t>QUANTIDADE PERÍODOS MATUTINOS</t>
  </si>
  <si>
    <t>PERÍODOS VESPERTINOS (DIAS DO MÊS)</t>
  </si>
  <si>
    <t>QUANTIDADE PERÍODOS VESPERTINOS</t>
  </si>
  <si>
    <t>TOTAL DE PERÍODOS NO 
MÊS (MATUTINO + VESPERTINO)</t>
  </si>
  <si>
    <t>Horário Início Matutino</t>
  </si>
  <si>
    <t>Horário
Final Matutino</t>
  </si>
  <si>
    <t>CARGA HORÁRIA POR PERÍODO MATUTINO</t>
  </si>
  <si>
    <t>Horário Início Vespertino</t>
  </si>
  <si>
    <t>Horário Final Vespertino</t>
  </si>
  <si>
    <t>CARGA HORÁRIA POR PERÍODO VESPERTINO</t>
  </si>
  <si>
    <t>CARGA HORÁRIA MENSAL POR PROFISSIONAO/ESPECIALIDADE</t>
  </si>
  <si>
    <t>OTORRINOLARINGOLOGIA</t>
  </si>
  <si>
    <t>ALEX DE SANTANA VIDAURRE</t>
  </si>
  <si>
    <t>27077-GO</t>
  </si>
  <si>
    <t>CNPJ</t>
  </si>
  <si>
    <t>CLAUDIO ANTONIO MAXIMO REGO</t>
  </si>
  <si>
    <t>22344-GO</t>
  </si>
  <si>
    <t>Bacharel em Medicina com pós graduação em atendimentos em doenças do ouvido, nariz e garganta</t>
  </si>
  <si>
    <t>DERMATOLOGIA</t>
  </si>
  <si>
    <t>DÉBORA VILELA CUNHA</t>
  </si>
  <si>
    <t>29844-GO</t>
  </si>
  <si>
    <t>INFECTOLOGIA</t>
  </si>
  <si>
    <t>DEYBSON AUGUSTO DOS SANTOS</t>
  </si>
  <si>
    <t>10875-GO</t>
  </si>
  <si>
    <t>INFECTOLOGIA SAE</t>
  </si>
  <si>
    <t xml:space="preserve">ANGIOLOGIA </t>
  </si>
  <si>
    <t>DIMITRI CARVALHO HOMAR</t>
  </si>
  <si>
    <t>19618 - GO</t>
  </si>
  <si>
    <t>CLÍNICO GERAL / MÉDICO DA FAMÍLIA</t>
  </si>
  <si>
    <t>DIEGO SOCRATES MROZINSKI</t>
  </si>
  <si>
    <t>22424-GO</t>
  </si>
  <si>
    <t>Sem RQE</t>
  </si>
  <si>
    <t xml:space="preserve">PSIQUIATRIA </t>
  </si>
  <si>
    <t>FLÁVIO VIEIRA MACHADO</t>
  </si>
  <si>
    <t>24284-GO</t>
  </si>
  <si>
    <t>UROLOGIA</t>
  </si>
  <si>
    <t>RAPHAEL FELIPE FREUA FONTES</t>
  </si>
  <si>
    <t>31.456-GO</t>
  </si>
  <si>
    <t>CARDIOLOGIA</t>
  </si>
  <si>
    <t>FREDERICO GUSTAVO CORDEIRO SANTOS</t>
  </si>
  <si>
    <t>29050-GO</t>
  </si>
  <si>
    <t>GASTROENTEROLOGIA</t>
  </si>
  <si>
    <t>GABRIEL RAVAZZI DOS SANTOS</t>
  </si>
  <si>
    <t>17962-GO</t>
  </si>
  <si>
    <t>PNEUMOLOGIA</t>
  </si>
  <si>
    <t xml:space="preserve">GRASIELLE RODRIGUES SANTANA </t>
  </si>
  <si>
    <t>29725-GO</t>
  </si>
  <si>
    <t>ORTOPEDIA</t>
  </si>
  <si>
    <t>GUNTHER CALDEIRA HIGINO</t>
  </si>
  <si>
    <t>12645-GO</t>
  </si>
  <si>
    <t>NEFROLOGIA</t>
  </si>
  <si>
    <t>JASSONIO MENDONÇA LEITE</t>
  </si>
  <si>
    <t>24222-GO</t>
  </si>
  <si>
    <t>HEMATOLOGIA</t>
  </si>
  <si>
    <t>JOÃO PITALUGA NETO</t>
  </si>
  <si>
    <t>31480-GO</t>
  </si>
  <si>
    <t>JOSÉ OLEGÁRIO DA CRUZ NETO</t>
  </si>
  <si>
    <t>29681-GO</t>
  </si>
  <si>
    <t xml:space="preserve">GINECOLOGIA </t>
  </si>
  <si>
    <t xml:space="preserve">KAMILA NAJAR NOGUEIRA DE SOUZA </t>
  </si>
  <si>
    <t>19544-GO</t>
  </si>
  <si>
    <t>MASTOLOGIA</t>
  </si>
  <si>
    <t>KAROLINE EVANGELISTA SOUZA</t>
  </si>
  <si>
    <t>21399-GO</t>
  </si>
  <si>
    <t>REUMATOLOGIA</t>
  </si>
  <si>
    <t>LUCIANA NUNES ASSIS DAAMECHE</t>
  </si>
  <si>
    <t xml:space="preserve">22634-GO </t>
  </si>
  <si>
    <t>OFTALMOLOGIA</t>
  </si>
  <si>
    <t>MARCELO DE PAULA ABREU SILVA</t>
  </si>
  <si>
    <t>10147-GO</t>
  </si>
  <si>
    <t>GINECOLOGIA</t>
  </si>
  <si>
    <t>MARIA LUIZA DE FREITAS SOUZA</t>
  </si>
  <si>
    <t>22635-GO</t>
  </si>
  <si>
    <t>GINECOLOGIA / OBSTETRÍCIA DE ALTO RISCO</t>
  </si>
  <si>
    <t>ENDOCRINOLOGIA</t>
  </si>
  <si>
    <t xml:space="preserve">MAURO DE DEUS PASSOS </t>
  </si>
  <si>
    <t>9733-GO</t>
  </si>
  <si>
    <t>Bacharel em Medicina com pós graduação em atendimentos em doenças metabólicas</t>
  </si>
  <si>
    <t>MERANDOLINO QUEIROZ MOREIRA</t>
  </si>
  <si>
    <t>19607-GO</t>
  </si>
  <si>
    <t>MICHELE MARTINS FERRAZ</t>
  </si>
  <si>
    <t>17946-GO</t>
  </si>
  <si>
    <t>PATRÍCIA ANDRADA RODRIGUES PIMENTA</t>
  </si>
  <si>
    <t>10541-GO</t>
  </si>
  <si>
    <t>NEUROLOGIA</t>
  </si>
  <si>
    <t>MARLON AMANCIO LIMA</t>
  </si>
  <si>
    <t>27.358-GO</t>
  </si>
  <si>
    <t>Graduação em Medicina e Pós Graduação em Neurologia</t>
  </si>
  <si>
    <t>RAFAEL DIAS DE SOUSA</t>
  </si>
  <si>
    <t>22423-GO</t>
  </si>
  <si>
    <t>PEDIATRIA</t>
  </si>
  <si>
    <t>REGINA CLÁUDIA SILVA DA ROCHA</t>
  </si>
  <si>
    <t>29503-GO</t>
  </si>
  <si>
    <t>RODRIGO KOUZAK MAYER</t>
  </si>
  <si>
    <t>22432-GO</t>
  </si>
  <si>
    <t>LEGENDA DE CORES POR CATEGORIA</t>
  </si>
  <si>
    <t>DADOS PESSOAIS E PROFISSIONAIS DO ESPECIALISTA</t>
  </si>
  <si>
    <t>REFERENTE AOS PERÍODOS MATUTINOS</t>
  </si>
  <si>
    <t>REFERENTE AOS PERÍODOS VESPERTINOS</t>
  </si>
  <si>
    <t xml:space="preserve">SOMA DE PERÍODOS E CARGA HORÁRIA MATUTINO + VESPERTINO  </t>
  </si>
  <si>
    <t>AGENDA SIGUS FEVEREIRO 2024 POLICLINICA ESTADUAL DA REGIÃO DO ENTORNO - FORMOSA</t>
  </si>
  <si>
    <t>GABRIEL LACERDA SANTOS</t>
  </si>
  <si>
    <t>020742-GO</t>
  </si>
  <si>
    <t>07</t>
  </si>
  <si>
    <t>19, 20, 21, 22, 23</t>
  </si>
  <si>
    <t>02, 05, 14, 23, 26</t>
  </si>
  <si>
    <t>19</t>
  </si>
  <si>
    <t>20</t>
  </si>
  <si>
    <t>20, 27</t>
  </si>
  <si>
    <t>27</t>
  </si>
  <si>
    <t>02</t>
  </si>
  <si>
    <t>02, 16, 26, 27</t>
  </si>
  <si>
    <t>15, 16, 19, 20, 21</t>
  </si>
  <si>
    <t>01, 08, 15, 22, 29</t>
  </si>
  <si>
    <t>20, 21, 22, 27, 28, 29</t>
  </si>
  <si>
    <t>06, 13, 27</t>
  </si>
  <si>
    <t>01, 02, 06, 08, 20, 22, 23, 27, 29</t>
  </si>
  <si>
    <t>01, 02, 08, 22, 23, 29</t>
  </si>
  <si>
    <t>05</t>
  </si>
  <si>
    <t>23</t>
  </si>
  <si>
    <t>06, 20, 27, 29</t>
  </si>
  <si>
    <t>06, 19, 20, 26, 27, 29</t>
  </si>
  <si>
    <t>07, 14, 21</t>
  </si>
  <si>
    <t>06, 20</t>
  </si>
  <si>
    <t>01, 26, 27, 29</t>
  </si>
  <si>
    <t>02, 08, 16, 23</t>
  </si>
  <si>
    <t>26, 27, 28, 29</t>
  </si>
  <si>
    <t>02, 06, 16, 20, 23, 27</t>
  </si>
  <si>
    <t>02, 05, 06, 16, 19, 20, 23, 26, 27</t>
  </si>
  <si>
    <t>02, 06, 09, 26, 27</t>
  </si>
  <si>
    <t>02, 09, 14</t>
  </si>
  <si>
    <t>05, 19, 26</t>
  </si>
  <si>
    <t>05, 26</t>
  </si>
  <si>
    <t>02, 08, 26, 27</t>
  </si>
  <si>
    <t>05, 06, 26, 27</t>
  </si>
  <si>
    <t>01, 02, 05, 06, 07, 08, 09, 12, 13, 14, 15, 16, 19, 20, 21, 22, 23, 26, 27, 28, 29</t>
  </si>
  <si>
    <t>ESPECIALIDADES/SUBESPECIALIDADE NÃO MÉDICAS</t>
  </si>
  <si>
    <t>CONSELHO</t>
  </si>
  <si>
    <t>NUTRICIONISTA</t>
  </si>
  <si>
    <t>BEATRIZ GUIMARAES MURUSSI</t>
  </si>
  <si>
    <t>12189 CRN</t>
  </si>
  <si>
    <t>NÃO SE APLICA</t>
  </si>
  <si>
    <t>CLT</t>
  </si>
  <si>
    <t>PSICOLOGO</t>
  </si>
  <si>
    <t>DANIEL DE CASTRO REZENDE</t>
  </si>
  <si>
    <t>09/016087 CRP</t>
  </si>
  <si>
    <t>FONOAUDIOLOGA</t>
  </si>
  <si>
    <t xml:space="preserve">DANIELA TEIXEIRA GOMES </t>
  </si>
  <si>
    <t>11539 CRFa 5°</t>
  </si>
  <si>
    <t>ASSISTENTE SOCIAL</t>
  </si>
  <si>
    <t>JOSILENE NERES DOS SANTOS</t>
  </si>
  <si>
    <t>04335 CRESS</t>
  </si>
  <si>
    <t>MARIA JOSE PEREIRA DA SILVA</t>
  </si>
  <si>
    <t>07229-19 CRESS</t>
  </si>
  <si>
    <t>FISIOTERAPIA</t>
  </si>
  <si>
    <t>MARIA RITA SCHENATZ</t>
  </si>
  <si>
    <t>283095-F CREFITO 11</t>
  </si>
  <si>
    <t>NUTRICÃO</t>
  </si>
  <si>
    <t>MAYLA THAYLINE DOS SANTOS</t>
  </si>
  <si>
    <t>14343 CRN</t>
  </si>
  <si>
    <t>PSICOLOGIA</t>
  </si>
  <si>
    <t>NATHIELEN VIANA DO NASCIMENTO</t>
  </si>
  <si>
    <t>06957 CRESS</t>
  </si>
  <si>
    <t>TATIANA HENNEMANN PINTO</t>
  </si>
  <si>
    <t>09/002053 CRP</t>
  </si>
  <si>
    <t>THAIS SILVEIRA CARVALHO</t>
  </si>
  <si>
    <t>245000-F CREFITO 11</t>
  </si>
  <si>
    <t>FARMACEUTICA</t>
  </si>
  <si>
    <t>HOLINDA PAULA DA SILVA MELO</t>
  </si>
  <si>
    <t>16424 CRF</t>
  </si>
  <si>
    <t>ISABELLA ALVES DE OLIVEIRA</t>
  </si>
  <si>
    <t>22039 CRF</t>
  </si>
  <si>
    <t xml:space="preserve">THAYSA ROMUALDO BATISTA </t>
  </si>
  <si>
    <t>19605 CRF</t>
  </si>
  <si>
    <t>ENFERMEIRO (a)</t>
  </si>
  <si>
    <t>HELENIR DE SOUZA SOARES FONSECA</t>
  </si>
  <si>
    <t>600339-ENF COREN/GO</t>
  </si>
  <si>
    <t>JENIFER ALINE SILVA DE OLIVEIRA</t>
  </si>
  <si>
    <t>365991-ENF COREN/GO</t>
  </si>
  <si>
    <t>JOAO PAULO MACIEL</t>
  </si>
  <si>
    <t>679062-ENF COREN/GO</t>
  </si>
  <si>
    <t>TALITA QUEIROS MIRANDA</t>
  </si>
  <si>
    <t>235517-ENF COREN/GO</t>
  </si>
  <si>
    <t>VANDERSON TIAGO GONCALVES DE OLIVEIRA</t>
  </si>
  <si>
    <t>728775 -ENF CORENGO</t>
  </si>
  <si>
    <t>TÉCNICO (A) DE ENFERMAGEM</t>
  </si>
  <si>
    <t>ARLLEN LUCAS DA COSTA ATAIDE</t>
  </si>
  <si>
    <t>008.917.381-TE COREN/GO</t>
  </si>
  <si>
    <t>TÉCNICO (A) DE ENFERMAGEM HEMODIALISE</t>
  </si>
  <si>
    <t>CAROLINA FONSECA BARROS</t>
  </si>
  <si>
    <t>001.437.960-TE COREN/GO</t>
  </si>
  <si>
    <t>DANIELE APARECIDA BARBOSA DE JESUS SILVA</t>
  </si>
  <si>
    <t>1448184-TE COREN/GO</t>
  </si>
  <si>
    <t>DANIELLE PEREIRA DOS SANTOS</t>
  </si>
  <si>
    <t>528344-TE COREN/GO</t>
  </si>
  <si>
    <t>DEISE BARBOSA DE AQUINO</t>
  </si>
  <si>
    <t>1467674-TE COREN/GO</t>
  </si>
  <si>
    <t>LICENÇA MATERNIDADE</t>
  </si>
  <si>
    <t>FERNANDO ANTONIO PEREIRA</t>
  </si>
  <si>
    <t>001.702.156-TE COREN/GO</t>
  </si>
  <si>
    <t>GLEICIELE RODRIGUES GUIA</t>
  </si>
  <si>
    <t>001.392.643-TE COREN/GO</t>
  </si>
  <si>
    <t>JOYCE LAURA DA SILVA ROSA</t>
  </si>
  <si>
    <t>001.175.203-TE COREN/GO</t>
  </si>
  <si>
    <t>JULIANA TEIXEIRA BARBOSA</t>
  </si>
  <si>
    <t>001.196.181-TE COREN/GO</t>
  </si>
  <si>
    <t>LUCIENE JOSE DA SILVA</t>
  </si>
  <si>
    <t>000.889.083-TE COREN/GO</t>
  </si>
  <si>
    <t>LUDMILLA SANTAREM LOPES</t>
  </si>
  <si>
    <t>1422538-TE COREN/GO</t>
  </si>
  <si>
    <t>MARIA DOS REIS ALVES DE OLIVEIRA</t>
  </si>
  <si>
    <t>001.415.301-TE COREN/GO</t>
  </si>
  <si>
    <t>MARICELIA GOMES BARBOSA</t>
  </si>
  <si>
    <t>1277951-TE COREN/GO</t>
  </si>
  <si>
    <t>PAULA PABLINE DE JESUS SANTOS</t>
  </si>
  <si>
    <t>000.692.055-TE COREN/GO</t>
  </si>
  <si>
    <t>RAQUEL PEREIRA LOBATO</t>
  </si>
  <si>
    <t>000.251.057-TE COREN/GO</t>
  </si>
  <si>
    <t>SUELI MACHADO DE FREITAS</t>
  </si>
  <si>
    <t>1788007-TE COREN/GO</t>
  </si>
  <si>
    <t>TATIANA PEREIRA BRUNO</t>
  </si>
  <si>
    <t>728194-TE COREN/GO</t>
  </si>
  <si>
    <t>FISIOTERAPEUTA HEMODIALISE</t>
  </si>
  <si>
    <t>JENYFFER JAQUELINE ALBUQUERQUE DA SILVA</t>
  </si>
  <si>
    <t>360999-F CREFITO 11</t>
  </si>
  <si>
    <t>TERCEIRIZADO</t>
  </si>
  <si>
    <t>RADIOLOGIA/ TOMOGRAFIA/ MAMOGRAFIA/ DENSITOMETRIA OSSEA</t>
  </si>
  <si>
    <t>CAROLINE DA SILVEIRA MARASCA</t>
  </si>
  <si>
    <t>CRTR 06659T</t>
  </si>
  <si>
    <t>RADIOLOGIA/ TOMOGRAFIA/ DENSITOMETRIA OSSEA</t>
  </si>
  <si>
    <t>DIONY FABIO RODRIGUES DE SOUZA</t>
  </si>
  <si>
    <t>CRTR 04271T</t>
  </si>
  <si>
    <t>ALANA CAROLINA RODRIGUES SOUZA</t>
  </si>
  <si>
    <t>CRTR 06783T</t>
  </si>
  <si>
    <t>FERNANDA APARECIDA P DA SILVA</t>
  </si>
  <si>
    <t>CRTR 05969T</t>
  </si>
  <si>
    <t>JHONATA PEREIRA BORGES</t>
  </si>
  <si>
    <t>CRTR 01271N</t>
  </si>
  <si>
    <t>BIOLOGA</t>
  </si>
  <si>
    <t>LARISSE DA SILVA ALMEIDA</t>
  </si>
  <si>
    <t>112344/04 D</t>
  </si>
  <si>
    <t>TUANE CATARINE PEREIRA ALVIM</t>
  </si>
  <si>
    <t>1799568 COREN/GO</t>
  </si>
  <si>
    <t>FLAVIA BRANDAO AMERCES</t>
  </si>
  <si>
    <t>JANNY CASSIA ARCANJO DOS SANTOS LEAO</t>
  </si>
  <si>
    <t>1273110-TE COREN/GO</t>
  </si>
  <si>
    <t>ANDREIA RIBEIRO DE SOUSA PEREIRA</t>
  </si>
  <si>
    <t>355.591-ENF COREN/GO</t>
  </si>
  <si>
    <t>371.928-ENF COREN/GO</t>
  </si>
  <si>
    <t>1,2,5,6,7,8,9,12,14,15,16,19,20,21,22,23,26,27,28,29</t>
  </si>
  <si>
    <t>1,3,5,7,9,13,15,17,19,21,23,27,29</t>
  </si>
  <si>
    <t>5,6,19,20,26,27</t>
  </si>
  <si>
    <t>6,7,8,14,20,21,22,28</t>
  </si>
  <si>
    <t>1,2,8,15,16,22,23,29</t>
  </si>
  <si>
    <t>5,7,14,19,21,26,28</t>
  </si>
  <si>
    <t>1,2,15,16,23,27,29</t>
  </si>
  <si>
    <t>2,6,8,10,12,14,16,20,22,24,26,28</t>
  </si>
  <si>
    <t>12</t>
  </si>
  <si>
    <t>2,5,7,9,12,14,16,19,21,23,26,28</t>
  </si>
  <si>
    <t>1,2,3,5,6,7,8,9,10,12,13,14,15,16,17,19,20,21,22,23,24,26,27,28,29</t>
  </si>
  <si>
    <t>25</t>
  </si>
  <si>
    <t>0</t>
  </si>
  <si>
    <t>13</t>
  </si>
  <si>
    <t>6</t>
  </si>
  <si>
    <t>8</t>
  </si>
  <si>
    <t>7</t>
  </si>
  <si>
    <t>MARCIA ROMUALDO PEREIRA</t>
  </si>
  <si>
    <t>1008990-TE COREN/GO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</si>
</sst>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\:mm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7" borderId="4" xfId="0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165" fontId="5" fillId="9" borderId="4" xfId="0" applyNumberFormat="1" applyFont="1" applyFill="1" applyBorder="1" applyAlignment="1">
      <alignment horizontal="center" vertical="center"/>
    </xf>
    <xf numFmtId="46" fontId="5" fillId="10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6" fillId="0" borderId="0" xfId="0" applyFont="1"/>
    <xf numFmtId="49" fontId="5" fillId="8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164" fontId="5" fillId="10" borderId="4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49" fontId="5" fillId="8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7" borderId="0" xfId="0" applyFill="1"/>
    <xf numFmtId="0" fontId="0" fillId="11" borderId="0" xfId="0" applyFill="1"/>
    <xf numFmtId="0" fontId="0" fillId="9" borderId="0" xfId="0" applyFill="1"/>
    <xf numFmtId="0" fontId="0" fillId="6" borderId="0" xfId="0" applyFill="1"/>
    <xf numFmtId="49" fontId="5" fillId="12" borderId="4" xfId="0" applyNumberFormat="1" applyFont="1" applyFill="1" applyBorder="1" applyAlignment="1">
      <alignment horizontal="center" vertical="center"/>
    </xf>
    <xf numFmtId="49" fontId="5" fillId="12" borderId="4" xfId="0" applyNumberFormat="1" applyFont="1" applyFill="1" applyBorder="1" applyAlignment="1">
      <alignment horizontal="center" vertical="center" wrapText="1"/>
    </xf>
    <xf numFmtId="49" fontId="5" fillId="13" borderId="4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center" vertical="center"/>
    </xf>
    <xf numFmtId="49" fontId="7" fillId="12" borderId="4" xfId="0" applyNumberFormat="1" applyFont="1" applyFill="1" applyBorder="1" applyAlignment="1">
      <alignment horizontal="center" vertical="center"/>
    </xf>
    <xf numFmtId="49" fontId="5" fillId="12" borderId="5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  <border>
        <left style="thin"/>
      </border>
    </dxf>
    <dxf>
      <fill>
        <patternFill patternType="solid">
          <bgColor theme="7" tint="0.39998000860214233"/>
        </patternFill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  <border>
        <right style="thin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2E75B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966"/>
      <rgbColor rgb="0099CCFF"/>
      <rgbColor rgb="00F4B183"/>
      <rgbColor rgb="00CC99FF"/>
      <rgbColor rgb="00F8CBAD"/>
      <rgbColor rgb="004472C4"/>
      <rgbColor rgb="0033CCCC"/>
      <rgbColor rgb="0099CC00"/>
      <rgbColor rgb="00FFC0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A3:Q36" totalsRowShown="0" dataDxfId="17">
  <autoFilter ref="A3:Q36"/>
  <tableColumns count="17">
    <tableColumn id="1" name="ESPECIALIDADE/SUBESPECIALIDADE" dataDxfId="16"/>
    <tableColumn id="2" name="Profissional" dataDxfId="15"/>
    <tableColumn id="3" name="CRM-GO" dataDxfId="14"/>
    <tableColumn id="4" name="Registro de Qualificação de Especialidade - RQE" dataDxfId="13"/>
    <tableColumn id="5" name="Vínculo Empregatício" dataDxfId="12"/>
    <tableColumn id="6" name="PERÍODOS MATUTINOS (DIAS DO MÊS)" dataDxfId="11"/>
    <tableColumn id="7" name="QUANTIDADE PERÍODOS MATUTINOS" dataDxfId="10"/>
    <tableColumn id="8" name="PERÍODOS VESPERTINOS (DIAS DO MÊS)" dataDxfId="9"/>
    <tableColumn id="9" name="QUANTIDADE PERÍODOS VESPERTINOS" dataDxfId="8"/>
    <tableColumn id="10" name="TOTAL DE PERÍODOS NO _x000A_MÊS (MATUTINO + VESPERTINO)" dataDxfId="7"/>
    <tableColumn id="11" name="Horário Início Matutino" dataDxfId="6"/>
    <tableColumn id="12" name="Horário_x000A_Final Matutino" dataDxfId="5"/>
    <tableColumn id="13" name="CARGA HORÁRIA POR PERÍODO MATUTINO" dataDxfId="4"/>
    <tableColumn id="14" name="Horário Início Vespertino" dataDxfId="3"/>
    <tableColumn id="15" name="Horário Final Vespertino" dataDxfId="2"/>
    <tableColumn id="16" name="CARGA HORÁRIA POR PERÍODO VESPERTINO" dataDxfId="1"/>
    <tableColumn id="17" name="CARGA HORÁRIA MENSAL POR PROFISSIONAO/ESPECIALIDA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3"/>
  <sheetViews>
    <sheetView tabSelected="1" zoomScale="55" zoomScaleNormal="55" workbookViewId="0" topLeftCell="A58">
      <selection activeCell="B118" sqref="B118"/>
    </sheetView>
  </sheetViews>
  <sheetFormatPr defaultColWidth="8.7109375" defaultRowHeight="15"/>
  <cols>
    <col min="1" max="1" width="100.140625" style="0" customWidth="1"/>
    <col min="2" max="2" width="63.00390625" style="0" bestFit="1" customWidth="1"/>
    <col min="3" max="3" width="33.8515625" style="0" bestFit="1" customWidth="1"/>
    <col min="4" max="4" width="44.00390625" style="0" customWidth="1"/>
    <col min="5" max="5" width="25.57421875" style="0" bestFit="1" customWidth="1"/>
    <col min="6" max="6" width="93.421875" style="0" bestFit="1" customWidth="1"/>
    <col min="7" max="7" width="47.7109375" style="0" bestFit="1" customWidth="1"/>
    <col min="8" max="8" width="93.421875" style="0" bestFit="1" customWidth="1"/>
    <col min="9" max="9" width="17.8515625" style="0" customWidth="1"/>
    <col min="10" max="10" width="27.00390625" style="0" customWidth="1"/>
    <col min="11" max="11" width="13.00390625" style="0" customWidth="1"/>
    <col min="12" max="12" width="14.00390625" style="0" customWidth="1"/>
    <col min="13" max="13" width="21.8515625" style="0" customWidth="1"/>
    <col min="14" max="15" width="14.00390625" style="0" customWidth="1"/>
    <col min="16" max="16" width="21.28125" style="0" customWidth="1"/>
    <col min="17" max="17" width="35.7109375" style="0" customWidth="1"/>
  </cols>
  <sheetData>
    <row r="1" spans="1:17" ht="23.2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3" spans="1:19" ht="69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8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S3" s="12"/>
    </row>
    <row r="4" spans="1:17" ht="15">
      <c r="A4" s="42" t="s">
        <v>17</v>
      </c>
      <c r="B4" s="13" t="s">
        <v>18</v>
      </c>
      <c r="C4" s="13" t="s">
        <v>19</v>
      </c>
      <c r="D4" s="13">
        <v>1518</v>
      </c>
      <c r="E4" s="13" t="s">
        <v>20</v>
      </c>
      <c r="F4" s="14" t="s">
        <v>109</v>
      </c>
      <c r="G4" s="15">
        <f aca="true" t="shared" si="0" ref="G4:G36">((LEN(SUBSTITUTE(F4,", ",""))))/2</f>
        <v>1</v>
      </c>
      <c r="H4" s="38" t="s">
        <v>109</v>
      </c>
      <c r="I4" s="16">
        <f aca="true" t="shared" si="1" ref="I4:I36">((LEN(SUBSTITUTE(H4,", ",""))))/2</f>
        <v>1</v>
      </c>
      <c r="J4" s="17">
        <f>Tabela2[[#This Row],[QUANTIDADE PERÍODOS MATUTINOS]]+Tabela2[[#This Row],[QUANTIDADE PERÍODOS VESPERTINOS]]</f>
        <v>2</v>
      </c>
      <c r="K4" s="18">
        <v>0.291666666666667</v>
      </c>
      <c r="L4" s="18">
        <v>0.416666666666667</v>
      </c>
      <c r="M4" s="18">
        <f>#REF!-Tabela2[[#This Row],[Horário Início Matutino]]</f>
        <v>0.125</v>
      </c>
      <c r="N4" s="19">
        <v>0.541666666666667</v>
      </c>
      <c r="O4" s="19">
        <v>0.645833333333333</v>
      </c>
      <c r="P4" s="19">
        <f>Tabela2[[#This Row],[Horário Final Vespertino]]-Tabela2[[#This Row],[Horário Início Vespertino]]</f>
        <v>0.10416666666666607</v>
      </c>
      <c r="Q4" s="20">
        <f>Tabela2[[#This Row],[QUANTIDADE PERÍODOS MATUTINOS]]*Tabela2[[#This Row],[CARGA HORÁRIA POR PERÍODO MATUTINO]]+Tabela2[[#This Row],[QUANTIDADE PERÍODOS VESPERTINOS]]*Tabela2[[#This Row],[CARGA HORÁRIA POR PERÍODO VESPERTINO]]</f>
        <v>0.22916666666666607</v>
      </c>
    </row>
    <row r="5" spans="1:17" s="22" customFormat="1" ht="108.75" customHeight="1">
      <c r="A5" s="42" t="s">
        <v>17</v>
      </c>
      <c r="B5" s="13" t="s">
        <v>21</v>
      </c>
      <c r="C5" s="13" t="s">
        <v>22</v>
      </c>
      <c r="D5" s="21" t="s">
        <v>23</v>
      </c>
      <c r="E5" s="13" t="s">
        <v>20</v>
      </c>
      <c r="F5" s="14" t="s">
        <v>110</v>
      </c>
      <c r="G5" s="15">
        <f t="shared" si="0"/>
        <v>5</v>
      </c>
      <c r="H5" s="36" t="s">
        <v>110</v>
      </c>
      <c r="I5" s="16">
        <f t="shared" si="1"/>
        <v>5</v>
      </c>
      <c r="J5" s="17">
        <f>Tabela2[[#This Row],[QUANTIDADE PERÍODOS MATUTINOS]]+Tabela2[[#This Row],[QUANTIDADE PERÍODOS VESPERTINOS]]</f>
        <v>10</v>
      </c>
      <c r="K5" s="18">
        <v>0.291666666666667</v>
      </c>
      <c r="L5" s="18">
        <v>0.416666666666667</v>
      </c>
      <c r="M5" s="18">
        <f>#REF!-Tabela2[[#This Row],[Horário Início Matutino]]</f>
        <v>0.125</v>
      </c>
      <c r="N5" s="19">
        <v>0.520833333333333</v>
      </c>
      <c r="O5" s="19">
        <v>0.645833333333333</v>
      </c>
      <c r="P5" s="19">
        <f>Tabela2[[#This Row],[Horário Final Vespertino]]-Tabela2[[#This Row],[Horário Início Vespertino]]</f>
        <v>0.125</v>
      </c>
      <c r="Q5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6" spans="1:17" s="22" customFormat="1" ht="15">
      <c r="A6" s="42" t="s">
        <v>24</v>
      </c>
      <c r="B6" s="13" t="s">
        <v>25</v>
      </c>
      <c r="C6" s="13" t="s">
        <v>26</v>
      </c>
      <c r="D6" s="13">
        <v>16188</v>
      </c>
      <c r="E6" s="13" t="s">
        <v>20</v>
      </c>
      <c r="F6" s="14" t="s">
        <v>111</v>
      </c>
      <c r="G6" s="15">
        <f t="shared" si="0"/>
        <v>5</v>
      </c>
      <c r="H6" s="36" t="s">
        <v>111</v>
      </c>
      <c r="I6" s="16">
        <f t="shared" si="1"/>
        <v>5</v>
      </c>
      <c r="J6" s="17">
        <f>Tabela2[[#This Row],[QUANTIDADE PERÍODOS MATUTINOS]]+Tabela2[[#This Row],[QUANTIDADE PERÍODOS VESPERTINOS]]</f>
        <v>10</v>
      </c>
      <c r="K6" s="18">
        <v>0.291666666666667</v>
      </c>
      <c r="L6" s="18">
        <v>0.416666666666667</v>
      </c>
      <c r="M6" s="18">
        <f>#REF!-Tabela2[[#This Row],[Horário Início Matutino]]</f>
        <v>0.125</v>
      </c>
      <c r="N6" s="19">
        <v>0.5</v>
      </c>
      <c r="O6" s="19">
        <v>0.625</v>
      </c>
      <c r="P6" s="19">
        <f>Tabela2[[#This Row],[Horário Final Vespertino]]-Tabela2[[#This Row],[Horário Início Vespertino]]</f>
        <v>0.125</v>
      </c>
      <c r="Q6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7" spans="1:17" s="22" customFormat="1" ht="15">
      <c r="A7" s="42" t="s">
        <v>27</v>
      </c>
      <c r="B7" s="13" t="s">
        <v>28</v>
      </c>
      <c r="C7" s="13" t="s">
        <v>29</v>
      </c>
      <c r="D7" s="13">
        <v>7193</v>
      </c>
      <c r="E7" s="13" t="s">
        <v>20</v>
      </c>
      <c r="F7" s="14" t="s">
        <v>112</v>
      </c>
      <c r="G7" s="15">
        <f t="shared" si="0"/>
        <v>1</v>
      </c>
      <c r="H7" s="38" t="s">
        <v>112</v>
      </c>
      <c r="I7" s="16">
        <f t="shared" si="1"/>
        <v>1</v>
      </c>
      <c r="J7" s="17">
        <f>Tabela2[[#This Row],[QUANTIDADE PERÍODOS MATUTINOS]]+Tabela2[[#This Row],[QUANTIDADE PERÍODOS VESPERTINOS]]</f>
        <v>2</v>
      </c>
      <c r="K7" s="18">
        <v>0.333333333333333</v>
      </c>
      <c r="L7" s="18">
        <v>0.416666666666667</v>
      </c>
      <c r="M7" s="18">
        <f>#REF!-Tabela2[[#This Row],[Horário Início Matutino]]</f>
        <v>0.08333333333333404</v>
      </c>
      <c r="N7" s="19">
        <v>0.583333333333333</v>
      </c>
      <c r="O7" s="19">
        <v>0.6875</v>
      </c>
      <c r="P7" s="19">
        <f>Tabela2[[#This Row],[Horário Final Vespertino]]-Tabela2[[#This Row],[Horário Início Vespertino]]</f>
        <v>0.10416666666666696</v>
      </c>
      <c r="Q7" s="20">
        <f>Tabela2[[#This Row],[QUANTIDADE PERÍODOS MATUTINOS]]*Tabela2[[#This Row],[CARGA HORÁRIA POR PERÍODO MATUTINO]]+Tabela2[[#This Row],[QUANTIDADE PERÍODOS VESPERTINOS]]*Tabela2[[#This Row],[CARGA HORÁRIA POR PERÍODO VESPERTINO]]</f>
        <v>0.187500000000001</v>
      </c>
    </row>
    <row r="8" spans="1:17" s="22" customFormat="1" ht="15">
      <c r="A8" s="42" t="s">
        <v>27</v>
      </c>
      <c r="B8" s="13" t="s">
        <v>28</v>
      </c>
      <c r="C8" s="13" t="s">
        <v>29</v>
      </c>
      <c r="D8" s="13">
        <v>7193</v>
      </c>
      <c r="E8" s="13" t="s">
        <v>20</v>
      </c>
      <c r="F8" s="14" t="s">
        <v>113</v>
      </c>
      <c r="G8" s="15">
        <f t="shared" si="0"/>
        <v>1</v>
      </c>
      <c r="H8" s="38" t="s">
        <v>113</v>
      </c>
      <c r="I8" s="16">
        <f t="shared" si="1"/>
        <v>1</v>
      </c>
      <c r="J8" s="17">
        <f>Tabela2[[#This Row],[QUANTIDADE PERÍODOS MATUTINOS]]+Tabela2[[#This Row],[QUANTIDADE PERÍODOS VESPERTINOS]]</f>
        <v>2</v>
      </c>
      <c r="K8" s="18">
        <v>0.291666666666667</v>
      </c>
      <c r="L8" s="18">
        <v>0.416666666666667</v>
      </c>
      <c r="M8" s="18">
        <f>#REF!-Tabela2[[#This Row],[Horário Início Matutino]]</f>
        <v>0.125</v>
      </c>
      <c r="N8" s="19">
        <v>0.6875</v>
      </c>
      <c r="O8" s="19">
        <v>0.708333333333333</v>
      </c>
      <c r="P8" s="19">
        <f>Tabela2[[#This Row],[Horário Final Vespertino]]-Tabela2[[#This Row],[Horário Início Vespertino]]</f>
        <v>0.020833333333333037</v>
      </c>
      <c r="Q8" s="20">
        <f>Tabela2[[#This Row],[QUANTIDADE PERÍODOS MATUTINOS]]*Tabela2[[#This Row],[CARGA HORÁRIA POR PERÍODO MATUTINO]]+Tabela2[[#This Row],[QUANTIDADE PERÍODOS VESPERTINOS]]*Tabela2[[#This Row],[CARGA HORÁRIA POR PERÍODO VESPERTINO]]</f>
        <v>0.14583333333333304</v>
      </c>
    </row>
    <row r="9" spans="1:17" s="22" customFormat="1" ht="15">
      <c r="A9" s="42" t="s">
        <v>30</v>
      </c>
      <c r="B9" s="13" t="s">
        <v>28</v>
      </c>
      <c r="C9" s="13" t="s">
        <v>29</v>
      </c>
      <c r="D9" s="13">
        <v>7193</v>
      </c>
      <c r="E9" s="13" t="s">
        <v>20</v>
      </c>
      <c r="F9" s="14" t="s">
        <v>113</v>
      </c>
      <c r="G9" s="15">
        <f t="shared" si="0"/>
        <v>1</v>
      </c>
      <c r="H9" s="38" t="s">
        <v>113</v>
      </c>
      <c r="I9" s="16">
        <f t="shared" si="1"/>
        <v>1</v>
      </c>
      <c r="J9" s="17">
        <f>Tabela2[[#This Row],[QUANTIDADE PERÍODOS MATUTINOS]]+Tabela2[[#This Row],[QUANTIDADE PERÍODOS VESPERTINOS]]</f>
        <v>2</v>
      </c>
      <c r="K9" s="18">
        <v>0.375</v>
      </c>
      <c r="L9" s="18">
        <v>0.458333333333333</v>
      </c>
      <c r="M9" s="18">
        <f>#REF!-Tabela2[[#This Row],[Horário Início Matutino]]</f>
        <v>0.08333333333333298</v>
      </c>
      <c r="N9" s="19">
        <v>0.625</v>
      </c>
      <c r="O9" s="19">
        <v>0.75</v>
      </c>
      <c r="P9" s="19">
        <f>Tabela2[[#This Row],[Horário Final Vespertino]]-Tabela2[[#This Row],[Horário Início Vespertino]]</f>
        <v>0.125</v>
      </c>
      <c r="Q9" s="20">
        <f>Tabela2[[#This Row],[QUANTIDADE PERÍODOS MATUTINOS]]*Tabela2[[#This Row],[CARGA HORÁRIA POR PERÍODO MATUTINO]]+Tabela2[[#This Row],[QUANTIDADE PERÍODOS VESPERTINOS]]*Tabela2[[#This Row],[CARGA HORÁRIA POR PERÍODO VESPERTINO]]</f>
        <v>0.20833333333333298</v>
      </c>
    </row>
    <row r="10" spans="1:17" s="22" customFormat="1" ht="15">
      <c r="A10" s="42" t="s">
        <v>31</v>
      </c>
      <c r="B10" s="21" t="s">
        <v>32</v>
      </c>
      <c r="C10" s="13" t="s">
        <v>33</v>
      </c>
      <c r="D10" s="13">
        <v>16634</v>
      </c>
      <c r="E10" s="13" t="s">
        <v>20</v>
      </c>
      <c r="F10" s="14" t="s">
        <v>115</v>
      </c>
      <c r="G10" s="15">
        <f t="shared" si="0"/>
        <v>1</v>
      </c>
      <c r="H10" s="38" t="s">
        <v>114</v>
      </c>
      <c r="I10" s="16">
        <f t="shared" si="1"/>
        <v>2</v>
      </c>
      <c r="J10" s="17">
        <f>Tabela2[[#This Row],[QUANTIDADE PERÍODOS MATUTINOS]]+Tabela2[[#This Row],[QUANTIDADE PERÍODOS VESPERTINOS]]</f>
        <v>3</v>
      </c>
      <c r="K10" s="18">
        <v>0.291666666666667</v>
      </c>
      <c r="L10" s="18">
        <v>0.416666666666667</v>
      </c>
      <c r="M10" s="18">
        <f>#REF!-Tabela2[[#This Row],[Horário Início Matutino]]</f>
        <v>0.125</v>
      </c>
      <c r="N10" s="19">
        <v>0.541666666666667</v>
      </c>
      <c r="O10" s="19">
        <v>0.708333333333333</v>
      </c>
      <c r="P10" s="19">
        <f>Tabela2[[#This Row],[Horário Final Vespertino]]-Tabela2[[#This Row],[Horário Início Vespertino]]</f>
        <v>0.16666666666666607</v>
      </c>
      <c r="Q10" s="20">
        <f>Tabela2[[#This Row],[QUANTIDADE PERÍODOS MATUTINOS]]*Tabela2[[#This Row],[CARGA HORÁRIA POR PERÍODO MATUTINO]]+Tabela2[[#This Row],[QUANTIDADE PERÍODOS VESPERTINOS]]*Tabela2[[#This Row],[CARGA HORÁRIA POR PERÍODO VESPERTINO]]</f>
        <v>0.45833333333333215</v>
      </c>
    </row>
    <row r="11" spans="1:17" s="22" customFormat="1" ht="15">
      <c r="A11" s="42" t="s">
        <v>34</v>
      </c>
      <c r="B11" s="13" t="s">
        <v>35</v>
      </c>
      <c r="C11" s="13" t="s">
        <v>36</v>
      </c>
      <c r="D11" s="13" t="s">
        <v>37</v>
      </c>
      <c r="E11" s="13" t="s">
        <v>20</v>
      </c>
      <c r="F11" s="23" t="s">
        <v>141</v>
      </c>
      <c r="G11" s="15">
        <f t="shared" si="0"/>
        <v>21</v>
      </c>
      <c r="H11" s="37" t="s">
        <v>141</v>
      </c>
      <c r="I11" s="16">
        <f t="shared" si="1"/>
        <v>21</v>
      </c>
      <c r="J11" s="17">
        <f>Tabela2[[#This Row],[QUANTIDADE PERÍODOS MATUTINOS]]+Tabela2[[#This Row],[QUANTIDADE PERÍODOS VESPERTINOS]]</f>
        <v>42</v>
      </c>
      <c r="K11" s="18">
        <v>0.375</v>
      </c>
      <c r="L11" s="18">
        <v>0.458333333333333</v>
      </c>
      <c r="M11" s="18">
        <f>#REF!-Tabela2[[#This Row],[Horário Início Matutino]]</f>
        <v>0.08333333333333298</v>
      </c>
      <c r="N11" s="19">
        <v>0.5</v>
      </c>
      <c r="O11" s="19">
        <v>0.625</v>
      </c>
      <c r="P11" s="19">
        <f>Tabela2[[#This Row],[Horário Final Vespertino]]-Tabela2[[#This Row],[Horário Início Vespertino]]</f>
        <v>0.125</v>
      </c>
      <c r="Q11" s="20">
        <f>Tabela2[[#This Row],[QUANTIDADE PERÍODOS MATUTINOS]]*Tabela2[[#This Row],[CARGA HORÁRIA POR PERÍODO MATUTINO]]+Tabela2[[#This Row],[QUANTIDADE PERÍODOS VESPERTINOS]]*Tabela2[[#This Row],[CARGA HORÁRIA POR PERÍODO VESPERTINO]]</f>
        <v>4.374999999999993</v>
      </c>
    </row>
    <row r="12" spans="1:17" s="22" customFormat="1" ht="15">
      <c r="A12" s="43" t="s">
        <v>38</v>
      </c>
      <c r="B12" s="24" t="s">
        <v>39</v>
      </c>
      <c r="C12" s="24" t="s">
        <v>40</v>
      </c>
      <c r="D12" s="24">
        <v>12668</v>
      </c>
      <c r="E12" s="13" t="s">
        <v>20</v>
      </c>
      <c r="F12" s="25" t="s">
        <v>116</v>
      </c>
      <c r="G12" s="15">
        <f t="shared" si="0"/>
        <v>1</v>
      </c>
      <c r="H12" s="39" t="s">
        <v>116</v>
      </c>
      <c r="I12" s="16">
        <f t="shared" si="1"/>
        <v>1</v>
      </c>
      <c r="J12" s="17">
        <f>Tabela2[[#This Row],[QUANTIDADE PERÍODOS MATUTINOS]]+Tabela2[[#This Row],[QUANTIDADE PERÍODOS VESPERTINOS]]</f>
        <v>2</v>
      </c>
      <c r="K12" s="18">
        <v>0.291666666666667</v>
      </c>
      <c r="L12" s="18">
        <v>0.416666666666667</v>
      </c>
      <c r="M12" s="18">
        <f>#REF!-Tabela2[[#This Row],[Horário Início Matutino]]</f>
        <v>0.125</v>
      </c>
      <c r="N12" s="19">
        <v>0.5</v>
      </c>
      <c r="O12" s="19">
        <v>0.625</v>
      </c>
      <c r="P12" s="19">
        <f>Tabela2[[#This Row],[Horário Final Vespertino]]-Tabela2[[#This Row],[Horário Início Vespertino]]</f>
        <v>0.125</v>
      </c>
      <c r="Q12" s="20">
        <f>Tabela2[[#This Row],[QUANTIDADE PERÍODOS MATUTINOS]]*Tabela2[[#This Row],[CARGA HORÁRIA POR PERÍODO MATUTINO]]+Tabela2[[#This Row],[QUANTIDADE PERÍODOS VESPERTINOS]]*Tabela2[[#This Row],[CARGA HORÁRIA POR PERÍODO VESPERTINO]]</f>
        <v>0.25</v>
      </c>
    </row>
    <row r="13" spans="1:17" s="22" customFormat="1" ht="15">
      <c r="A13" s="42" t="s">
        <v>41</v>
      </c>
      <c r="B13" s="13" t="s">
        <v>42</v>
      </c>
      <c r="C13" s="13" t="s">
        <v>43</v>
      </c>
      <c r="D13" s="26">
        <v>16950</v>
      </c>
      <c r="E13" s="24" t="s">
        <v>20</v>
      </c>
      <c r="F13" s="14" t="s">
        <v>117</v>
      </c>
      <c r="G13" s="15">
        <f t="shared" si="0"/>
        <v>4</v>
      </c>
      <c r="H13" s="36" t="s">
        <v>117</v>
      </c>
      <c r="I13" s="16">
        <f t="shared" si="1"/>
        <v>4</v>
      </c>
      <c r="J13" s="17">
        <f>Tabela2[[#This Row],[QUANTIDADE PERÍODOS MATUTINOS]]+Tabela2[[#This Row],[QUANTIDADE PERÍODOS VESPERTINOS]]</f>
        <v>8</v>
      </c>
      <c r="K13" s="18">
        <v>0.291666666666667</v>
      </c>
      <c r="L13" s="18">
        <v>0.416666666666667</v>
      </c>
      <c r="M13" s="18">
        <f>#REF!-Tabela2[[#This Row],[Horário Início Matutino]]</f>
        <v>0.125</v>
      </c>
      <c r="N13" s="19">
        <v>0.5</v>
      </c>
      <c r="O13" s="19">
        <v>0.625</v>
      </c>
      <c r="P13" s="19">
        <f>Tabela2[[#This Row],[Horário Final Vespertino]]-Tabela2[[#This Row],[Horário Início Vespertino]]</f>
        <v>0.125</v>
      </c>
      <c r="Q13" s="27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14" spans="1:17" s="22" customFormat="1" ht="15">
      <c r="A14" s="42" t="s">
        <v>44</v>
      </c>
      <c r="B14" s="13" t="s">
        <v>45</v>
      </c>
      <c r="C14" s="13" t="s">
        <v>46</v>
      </c>
      <c r="D14" s="13">
        <v>15441</v>
      </c>
      <c r="E14" s="13" t="s">
        <v>20</v>
      </c>
      <c r="F14" s="14" t="s">
        <v>118</v>
      </c>
      <c r="G14" s="15">
        <f t="shared" si="0"/>
        <v>5</v>
      </c>
      <c r="H14" s="36" t="s">
        <v>118</v>
      </c>
      <c r="I14" s="16">
        <f t="shared" si="1"/>
        <v>5</v>
      </c>
      <c r="J14" s="17">
        <f>Tabela2[[#This Row],[QUANTIDADE PERÍODOS MATUTINOS]]+Tabela2[[#This Row],[QUANTIDADE PERÍODOS VESPERTINOS]]</f>
        <v>10</v>
      </c>
      <c r="K14" s="18">
        <v>0.291666666666667</v>
      </c>
      <c r="L14" s="18">
        <v>0.416666666666667</v>
      </c>
      <c r="M14" s="18">
        <f>#REF!-Tabela2[[#This Row],[Horário Início Matutino]]</f>
        <v>0.125</v>
      </c>
      <c r="N14" s="19">
        <v>0.5</v>
      </c>
      <c r="O14" s="19">
        <v>0.625</v>
      </c>
      <c r="P14" s="19">
        <f>Tabela2[[#This Row],[Horário Final Vespertino]]-Tabela2[[#This Row],[Horário Início Vespertino]]</f>
        <v>0.125</v>
      </c>
      <c r="Q14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15" spans="1:17" ht="15">
      <c r="A15" s="42" t="s">
        <v>47</v>
      </c>
      <c r="B15" s="13" t="s">
        <v>48</v>
      </c>
      <c r="C15" s="13" t="s">
        <v>49</v>
      </c>
      <c r="D15" s="13">
        <v>13820</v>
      </c>
      <c r="E15" s="13" t="s">
        <v>20</v>
      </c>
      <c r="F15" s="14" t="s">
        <v>120</v>
      </c>
      <c r="G15" s="15">
        <f t="shared" si="0"/>
        <v>6</v>
      </c>
      <c r="H15" s="36" t="s">
        <v>120</v>
      </c>
      <c r="I15" s="16">
        <f t="shared" si="1"/>
        <v>6</v>
      </c>
      <c r="J15" s="17">
        <f>Tabela2[[#This Row],[QUANTIDADE PERÍODOS MATUTINOS]]+Tabela2[[#This Row],[QUANTIDADE PERÍODOS VESPERTINOS]]</f>
        <v>12</v>
      </c>
      <c r="K15" s="18">
        <v>0.291666666666667</v>
      </c>
      <c r="L15" s="18">
        <v>0.416666666666667</v>
      </c>
      <c r="M15" s="18">
        <f>#REF!-Tabela2[[#This Row],[Horário Início Matutino]]</f>
        <v>0.125</v>
      </c>
      <c r="N15" s="19">
        <v>0.5</v>
      </c>
      <c r="O15" s="19">
        <v>0.625</v>
      </c>
      <c r="P15" s="19">
        <f>Tabela2[[#This Row],[Horário Final Vespertino]]-Tabela2[[#This Row],[Horário Início Vespertino]]</f>
        <v>0.125</v>
      </c>
      <c r="Q15" s="20">
        <f>Tabela2[[#This Row],[QUANTIDADE PERÍODOS MATUTINOS]]*Tabela2[[#This Row],[CARGA HORÁRIA POR PERÍODO MATUTINO]]+Tabela2[[#This Row],[QUANTIDADE PERÍODOS VESPERTINOS]]*Tabela2[[#This Row],[CARGA HORÁRIA POR PERÍODO VESPERTINO]]</f>
        <v>1.5</v>
      </c>
    </row>
    <row r="16" spans="1:17" ht="45">
      <c r="A16" s="42" t="s">
        <v>80</v>
      </c>
      <c r="B16" s="45" t="s">
        <v>107</v>
      </c>
      <c r="C16" s="45" t="s">
        <v>108</v>
      </c>
      <c r="D16" s="29" t="s">
        <v>83</v>
      </c>
      <c r="E16" s="13" t="s">
        <v>20</v>
      </c>
      <c r="F16" s="14" t="s">
        <v>119</v>
      </c>
      <c r="G16" s="15">
        <f>((LEN(SUBSTITUTE(F16,", ",""))))/2</f>
        <v>5</v>
      </c>
      <c r="H16" s="36" t="s">
        <v>119</v>
      </c>
      <c r="I16" s="16">
        <f t="shared" si="1"/>
        <v>5</v>
      </c>
      <c r="J16" s="17">
        <f>Tabela2[[#This Row],[QUANTIDADE PERÍODOS MATUTINOS]]+Tabela2[[#This Row],[QUANTIDADE PERÍODOS VESPERTINOS]]</f>
        <v>10</v>
      </c>
      <c r="K16" s="18">
        <v>0.291666666666667</v>
      </c>
      <c r="L16" s="18">
        <v>0.416666666666667</v>
      </c>
      <c r="M16" s="18">
        <f>#REF!-Tabela2[[#This Row],[Horário Início Matutino]]</f>
        <v>0.125</v>
      </c>
      <c r="N16" s="19">
        <v>0.520833333333333</v>
      </c>
      <c r="O16" s="19">
        <v>0.645833333333333</v>
      </c>
      <c r="P16" s="19">
        <f>Tabela2[[#This Row],[Horário Final Vespertino]]-Tabela2[[#This Row],[Horário Início Vespertino]]</f>
        <v>0.125</v>
      </c>
      <c r="Q16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17" spans="1:17" ht="15">
      <c r="A17" s="42" t="s">
        <v>50</v>
      </c>
      <c r="B17" s="13" t="s">
        <v>51</v>
      </c>
      <c r="C17" s="13" t="s">
        <v>52</v>
      </c>
      <c r="D17" s="13">
        <v>16002</v>
      </c>
      <c r="E17" s="13" t="s">
        <v>20</v>
      </c>
      <c r="F17" s="14" t="s">
        <v>121</v>
      </c>
      <c r="G17" s="15">
        <f t="shared" si="0"/>
        <v>3</v>
      </c>
      <c r="H17" s="36" t="s">
        <v>121</v>
      </c>
      <c r="I17" s="16">
        <f t="shared" si="1"/>
        <v>3</v>
      </c>
      <c r="J17" s="17">
        <f>Tabela2[[#This Row],[QUANTIDADE PERÍODOS MATUTINOS]]+Tabela2[[#This Row],[QUANTIDADE PERÍODOS VESPERTINOS]]</f>
        <v>6</v>
      </c>
      <c r="K17" s="18">
        <v>0.333333333333333</v>
      </c>
      <c r="L17" s="18">
        <v>0.458333333333333</v>
      </c>
      <c r="M17" s="18">
        <f>#REF!-Tabela2[[#This Row],[Horário Início Matutino]]</f>
        <v>0.125</v>
      </c>
      <c r="N17" s="19">
        <v>0.541666666666667</v>
      </c>
      <c r="O17" s="19">
        <v>0.666666666666667</v>
      </c>
      <c r="P17" s="19">
        <f>Tabela2[[#This Row],[Horário Final Vespertino]]-Tabela2[[#This Row],[Horário Início Vespertino]]</f>
        <v>0.125</v>
      </c>
      <c r="Q17" s="20">
        <f>Tabela2[[#This Row],[QUANTIDADE PERÍODOS MATUTINOS]]*Tabela2[[#This Row],[CARGA HORÁRIA POR PERÍODO MATUTINO]]+Tabela2[[#This Row],[QUANTIDADE PERÍODOS VESPERTINOS]]*Tabela2[[#This Row],[CARGA HORÁRIA POR PERÍODO VESPERTINO]]</f>
        <v>0.75</v>
      </c>
    </row>
    <row r="18" spans="1:17" ht="15">
      <c r="A18" s="42" t="s">
        <v>53</v>
      </c>
      <c r="B18" s="13" t="s">
        <v>54</v>
      </c>
      <c r="C18" s="13" t="s">
        <v>55</v>
      </c>
      <c r="D18" s="13">
        <v>8739</v>
      </c>
      <c r="E18" s="13" t="s">
        <v>20</v>
      </c>
      <c r="F18" s="23" t="s">
        <v>122</v>
      </c>
      <c r="G18" s="15">
        <f t="shared" si="0"/>
        <v>9</v>
      </c>
      <c r="H18" s="38" t="s">
        <v>123</v>
      </c>
      <c r="I18" s="16">
        <f t="shared" si="1"/>
        <v>6</v>
      </c>
      <c r="J18" s="17">
        <f>Tabela2[[#This Row],[QUANTIDADE PERÍODOS MATUTINOS]]+Tabela2[[#This Row],[QUANTIDADE PERÍODOS VESPERTINOS]]</f>
        <v>15</v>
      </c>
      <c r="K18" s="18">
        <v>0.291666666666667</v>
      </c>
      <c r="L18" s="18">
        <v>0.416666666666667</v>
      </c>
      <c r="M18" s="18">
        <f>#REF!-Tabela2[[#This Row],[Horário Início Matutino]]</f>
        <v>0.125</v>
      </c>
      <c r="N18" s="19">
        <v>0.5</v>
      </c>
      <c r="O18" s="19">
        <v>0.625</v>
      </c>
      <c r="P18" s="19">
        <f>Tabela2[[#This Row],[Horário Final Vespertino]]-Tabela2[[#This Row],[Horário Início Vespertino]]</f>
        <v>0.125</v>
      </c>
      <c r="Q18" s="20">
        <f>Tabela2[[#This Row],[QUANTIDADE PERÍODOS MATUTINOS]]*Tabela2[[#This Row],[CARGA HORÁRIA POR PERÍODO MATUTINO]]+Tabela2[[#This Row],[QUANTIDADE PERÍODOS VESPERTINOS]]*Tabela2[[#This Row],[CARGA HORÁRIA POR PERÍODO VESPERTINO]]</f>
        <v>1.875</v>
      </c>
    </row>
    <row r="19" spans="1:17" s="22" customFormat="1" ht="15">
      <c r="A19" s="42" t="s">
        <v>56</v>
      </c>
      <c r="B19" s="13" t="s">
        <v>57</v>
      </c>
      <c r="C19" s="13" t="s">
        <v>58</v>
      </c>
      <c r="D19" s="13">
        <v>13174</v>
      </c>
      <c r="E19" s="13" t="s">
        <v>20</v>
      </c>
      <c r="F19" s="14" t="s">
        <v>115</v>
      </c>
      <c r="G19" s="15">
        <f t="shared" si="0"/>
        <v>1</v>
      </c>
      <c r="H19" s="38" t="s">
        <v>115</v>
      </c>
      <c r="I19" s="16">
        <f t="shared" si="1"/>
        <v>1</v>
      </c>
      <c r="J19" s="17">
        <f>Tabela2[[#This Row],[QUANTIDADE PERÍODOS MATUTINOS]]+Tabela2[[#This Row],[QUANTIDADE PERÍODOS VESPERTINOS]]</f>
        <v>2</v>
      </c>
      <c r="K19" s="18">
        <v>0.291666666666667</v>
      </c>
      <c r="L19" s="18">
        <v>0.5</v>
      </c>
      <c r="M19" s="18">
        <f>#REF!-Tabela2[[#This Row],[Horário Início Matutino]]</f>
        <v>0.20833333333333298</v>
      </c>
      <c r="N19" s="19">
        <v>0.458333333333333</v>
      </c>
      <c r="O19" s="19">
        <v>0.625</v>
      </c>
      <c r="P19" s="19">
        <f>Tabela2[[#This Row],[Horário Final Vespertino]]-Tabela2[[#This Row],[Horário Início Vespertino]]</f>
        <v>0.16666666666666702</v>
      </c>
      <c r="Q19" s="20">
        <f>Tabela2[[#This Row],[QUANTIDADE PERÍODOS MATUTINOS]]*Tabela2[[#This Row],[CARGA HORÁRIA POR PERÍODO MATUTINO]]+Tabela2[[#This Row],[QUANTIDADE PERÍODOS VESPERTINOS]]*Tabela2[[#This Row],[CARGA HORÁRIA POR PERÍODO VESPERTINO]]</f>
        <v>0.375</v>
      </c>
    </row>
    <row r="20" spans="1:17" s="22" customFormat="1" ht="15">
      <c r="A20" s="42" t="s">
        <v>59</v>
      </c>
      <c r="B20" s="13" t="s">
        <v>60</v>
      </c>
      <c r="C20" s="13" t="s">
        <v>61</v>
      </c>
      <c r="D20" s="13">
        <v>16771</v>
      </c>
      <c r="E20" s="13" t="s">
        <v>20</v>
      </c>
      <c r="F20" s="14" t="s">
        <v>125</v>
      </c>
      <c r="G20" s="15">
        <f t="shared" si="0"/>
        <v>1</v>
      </c>
      <c r="H20" s="38" t="s">
        <v>125</v>
      </c>
      <c r="I20" s="16">
        <f t="shared" si="1"/>
        <v>1</v>
      </c>
      <c r="J20" s="17">
        <f>Tabela2[[#This Row],[QUANTIDADE PERÍODOS MATUTINOS]]+Tabela2[[#This Row],[QUANTIDADE PERÍODOS VESPERTINOS]]</f>
        <v>2</v>
      </c>
      <c r="K20" s="18">
        <v>0.291666666666667</v>
      </c>
      <c r="L20" s="18">
        <v>0.5</v>
      </c>
      <c r="M20" s="18">
        <f>#REF!-Tabela2[[#This Row],[Horário Início Matutino]]</f>
        <v>0.20833333333333298</v>
      </c>
      <c r="N20" s="19">
        <v>0.458333333333333</v>
      </c>
      <c r="O20" s="19">
        <v>0.583333333333333</v>
      </c>
      <c r="P20" s="19">
        <f>Tabela2[[#This Row],[Horário Final Vespertino]]-Tabela2[[#This Row],[Horário Início Vespertino]]</f>
        <v>0.12500000000000006</v>
      </c>
      <c r="Q20" s="20">
        <f>Tabela2[[#This Row],[QUANTIDADE PERÍODOS MATUTINOS]]*Tabela2[[#This Row],[CARGA HORÁRIA POR PERÍODO MATUTINO]]+Tabela2[[#This Row],[QUANTIDADE PERÍODOS VESPERTINOS]]*Tabela2[[#This Row],[CARGA HORÁRIA POR PERÍODO VESPERTINO]]</f>
        <v>0.33333333333333304</v>
      </c>
    </row>
    <row r="21" spans="1:17" ht="15">
      <c r="A21" s="42" t="s">
        <v>56</v>
      </c>
      <c r="B21" s="42" t="s">
        <v>62</v>
      </c>
      <c r="C21" s="13" t="s">
        <v>63</v>
      </c>
      <c r="D21" s="13">
        <v>15999</v>
      </c>
      <c r="E21" s="13" t="s">
        <v>20</v>
      </c>
      <c r="F21" s="14" t="s">
        <v>124</v>
      </c>
      <c r="G21" s="15">
        <f t="shared" si="0"/>
        <v>1</v>
      </c>
      <c r="H21" s="38"/>
      <c r="I21" s="16">
        <f t="shared" si="1"/>
        <v>0</v>
      </c>
      <c r="J21" s="17">
        <f>Tabela2[[#This Row],[QUANTIDADE PERÍODOS MATUTINOS]]+Tabela2[[#This Row],[QUANTIDADE PERÍODOS VESPERTINOS]]</f>
        <v>1</v>
      </c>
      <c r="K21" s="18">
        <v>0.354166666666667</v>
      </c>
      <c r="L21" s="18">
        <v>0.458333333333333</v>
      </c>
      <c r="M21" s="18">
        <f>#REF!-Tabela2[[#This Row],[Horário Início Matutino]]</f>
        <v>0.10416666666666596</v>
      </c>
      <c r="N21" s="19">
        <v>0.541666666666667</v>
      </c>
      <c r="O21" s="19">
        <v>0.666666666666667</v>
      </c>
      <c r="P21" s="19">
        <f>Tabela2[[#This Row],[Horário Final Vespertino]]-Tabela2[[#This Row],[Horário Início Vespertino]]</f>
        <v>0.125</v>
      </c>
      <c r="Q21" s="20">
        <f>Tabela2[[#This Row],[QUANTIDADE PERÍODOS MATUTINOS]]*Tabela2[[#This Row],[CARGA HORÁRIA POR PERÍODO MATUTINO]]+Tabela2[[#This Row],[QUANTIDADE PERÍODOS VESPERTINOS]]*Tabela2[[#This Row],[CARGA HORÁRIA POR PERÍODO VESPERTINO]]</f>
        <v>0.10416666666666596</v>
      </c>
    </row>
    <row r="22" spans="1:17" ht="15">
      <c r="A22" s="42" t="s">
        <v>64</v>
      </c>
      <c r="B22" s="13" t="s">
        <v>65</v>
      </c>
      <c r="C22" s="13" t="s">
        <v>66</v>
      </c>
      <c r="D22" s="13">
        <v>16510</v>
      </c>
      <c r="E22" s="13" t="s">
        <v>20</v>
      </c>
      <c r="F22" s="14" t="s">
        <v>126</v>
      </c>
      <c r="G22" s="15">
        <f t="shared" si="0"/>
        <v>4</v>
      </c>
      <c r="H22" s="38" t="s">
        <v>127</v>
      </c>
      <c r="I22" s="16">
        <f t="shared" si="1"/>
        <v>6</v>
      </c>
      <c r="J22" s="17">
        <f>Tabela2[[#This Row],[QUANTIDADE PERÍODOS MATUTINOS]]+Tabela2[[#This Row],[QUANTIDADE PERÍODOS VESPERTINOS]]</f>
        <v>10</v>
      </c>
      <c r="K22" s="18">
        <v>0.333333333333333</v>
      </c>
      <c r="L22" s="18">
        <v>0.458333333333333</v>
      </c>
      <c r="M22" s="18">
        <f>#REF!-Tabela2[[#This Row],[Horário Início Matutino]]</f>
        <v>0.125</v>
      </c>
      <c r="N22" s="19">
        <v>0.541666666666667</v>
      </c>
      <c r="O22" s="19">
        <v>0.666666666666667</v>
      </c>
      <c r="P22" s="19">
        <f>Tabela2[[#This Row],[Horário Final Vespertino]]-Tabela2[[#This Row],[Horário Início Vespertino]]</f>
        <v>0.125</v>
      </c>
      <c r="Q22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23" spans="1:17" s="22" customFormat="1" ht="15">
      <c r="A23" s="43" t="s">
        <v>67</v>
      </c>
      <c r="B23" s="24" t="s">
        <v>68</v>
      </c>
      <c r="C23" s="24" t="s">
        <v>69</v>
      </c>
      <c r="D23" s="24">
        <v>16599</v>
      </c>
      <c r="E23" s="13" t="s">
        <v>20</v>
      </c>
      <c r="F23" s="25" t="s">
        <v>128</v>
      </c>
      <c r="G23" s="15">
        <f t="shared" si="0"/>
        <v>3</v>
      </c>
      <c r="H23" s="40" t="s">
        <v>128</v>
      </c>
      <c r="I23" s="16">
        <f t="shared" si="1"/>
        <v>3</v>
      </c>
      <c r="J23" s="17">
        <f>Tabela2[[#This Row],[QUANTIDADE PERÍODOS MATUTINOS]]+Tabela2[[#This Row],[QUANTIDADE PERÍODOS VESPERTINOS]]</f>
        <v>6</v>
      </c>
      <c r="K23" s="18">
        <v>0.291666666666667</v>
      </c>
      <c r="L23" s="18">
        <v>0.416666666666667</v>
      </c>
      <c r="M23" s="18">
        <f>#REF!-Tabela2[[#This Row],[Horário Início Matutino]]</f>
        <v>0.125</v>
      </c>
      <c r="N23" s="19">
        <v>0.5</v>
      </c>
      <c r="O23" s="19">
        <v>0.625</v>
      </c>
      <c r="P23" s="19">
        <f>Tabela2[[#This Row],[Horário Final Vespertino]]-Tabela2[[#This Row],[Horário Início Vespertino]]</f>
        <v>0.125</v>
      </c>
      <c r="Q23" s="20">
        <f>Tabela2[[#This Row],[QUANTIDADE PERÍODOS MATUTINOS]]*Tabela2[[#This Row],[CARGA HORÁRIA POR PERÍODO MATUTINO]]+Tabela2[[#This Row],[QUANTIDADE PERÍODOS VESPERTINOS]]*Tabela2[[#This Row],[CARGA HORÁRIA POR PERÍODO VESPERTINO]]</f>
        <v>0.75</v>
      </c>
    </row>
    <row r="24" spans="1:17" ht="15">
      <c r="A24" s="43" t="s">
        <v>70</v>
      </c>
      <c r="B24" s="24" t="s">
        <v>71</v>
      </c>
      <c r="C24" s="24" t="s">
        <v>72</v>
      </c>
      <c r="D24" s="24">
        <v>16246</v>
      </c>
      <c r="E24" s="13" t="s">
        <v>20</v>
      </c>
      <c r="F24" s="25" t="s">
        <v>129</v>
      </c>
      <c r="G24" s="15">
        <f t="shared" si="0"/>
        <v>2</v>
      </c>
      <c r="H24" s="39" t="s">
        <v>129</v>
      </c>
      <c r="I24" s="16">
        <f t="shared" si="1"/>
        <v>2</v>
      </c>
      <c r="J24" s="17">
        <f>Tabela2[[#This Row],[QUANTIDADE PERÍODOS MATUTINOS]]+Tabela2[[#This Row],[QUANTIDADE PERÍODOS VESPERTINOS]]</f>
        <v>4</v>
      </c>
      <c r="K24" s="18">
        <v>0.333333333333333</v>
      </c>
      <c r="L24" s="18">
        <v>0.458333333333333</v>
      </c>
      <c r="M24" s="18">
        <f>#REF!-Tabela2[[#This Row],[Horário Início Matutino]]</f>
        <v>0.125</v>
      </c>
      <c r="N24" s="19">
        <v>0.541666666666667</v>
      </c>
      <c r="O24" s="19">
        <v>0.666666666666667</v>
      </c>
      <c r="P24" s="19">
        <f>Tabela2[[#This Row],[Horário Final Vespertino]]-Tabela2[[#This Row],[Horário Início Vespertino]]</f>
        <v>0.125</v>
      </c>
      <c r="Q24" s="20">
        <f>Tabela2[[#This Row],[QUANTIDADE PERÍODOS MATUTINOS]]*Tabela2[[#This Row],[CARGA HORÁRIA POR PERÍODO MATUTINO]]+Tabela2[[#This Row],[QUANTIDADE PERÍODOS VESPERTINOS]]*Tabela2[[#This Row],[CARGA HORÁRIA POR PERÍODO VESPERTINO]]</f>
        <v>0.5</v>
      </c>
    </row>
    <row r="25" spans="1:17" ht="15">
      <c r="A25" s="42" t="s">
        <v>73</v>
      </c>
      <c r="B25" s="13" t="s">
        <v>74</v>
      </c>
      <c r="C25" s="13" t="s">
        <v>75</v>
      </c>
      <c r="D25" s="13">
        <v>5335</v>
      </c>
      <c r="E25" s="13" t="s">
        <v>20</v>
      </c>
      <c r="F25" s="14" t="s">
        <v>130</v>
      </c>
      <c r="G25" s="15">
        <f t="shared" si="0"/>
        <v>4</v>
      </c>
      <c r="H25" s="38" t="s">
        <v>130</v>
      </c>
      <c r="I25" s="16">
        <f t="shared" si="1"/>
        <v>4</v>
      </c>
      <c r="J25" s="17">
        <f>Tabela2[[#This Row],[QUANTIDADE PERÍODOS MATUTINOS]]+Tabela2[[#This Row],[QUANTIDADE PERÍODOS VESPERTINOS]]</f>
        <v>8</v>
      </c>
      <c r="K25" s="18">
        <v>0.291666666666667</v>
      </c>
      <c r="L25" s="18">
        <v>0.416666666666667</v>
      </c>
      <c r="M25" s="18">
        <f>#REF!-Tabela2[[#This Row],[Horário Início Matutino]]</f>
        <v>0.125</v>
      </c>
      <c r="N25" s="19">
        <v>0.5</v>
      </c>
      <c r="O25" s="19">
        <v>0.625</v>
      </c>
      <c r="P25" s="19">
        <f>Tabela2[[#This Row],[Horário Final Vespertino]]-Tabela2[[#This Row],[Horário Início Vespertino]]</f>
        <v>0.125</v>
      </c>
      <c r="Q25" s="20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26" spans="1:17" s="22" customFormat="1" ht="15">
      <c r="A26" s="42" t="s">
        <v>76</v>
      </c>
      <c r="B26" s="13" t="s">
        <v>77</v>
      </c>
      <c r="C26" s="13" t="s">
        <v>78</v>
      </c>
      <c r="D26" s="13">
        <v>13579</v>
      </c>
      <c r="E26" s="13" t="s">
        <v>20</v>
      </c>
      <c r="F26" s="14"/>
      <c r="G26" s="15">
        <f t="shared" si="0"/>
        <v>0</v>
      </c>
      <c r="H26" s="38" t="s">
        <v>131</v>
      </c>
      <c r="I26" s="16">
        <f t="shared" si="1"/>
        <v>4</v>
      </c>
      <c r="J26" s="17">
        <f>Tabela2[[#This Row],[QUANTIDADE PERÍODOS MATUTINOS]]+Tabela2[[#This Row],[QUANTIDADE PERÍODOS VESPERTINOS]]</f>
        <v>4</v>
      </c>
      <c r="K26" s="18">
        <v>0.3125</v>
      </c>
      <c r="L26" s="18">
        <v>0.4375</v>
      </c>
      <c r="M26" s="18">
        <f>#REF!-Tabela2[[#This Row],[Horário Início Matutino]]</f>
        <v>0.125</v>
      </c>
      <c r="N26" s="19">
        <v>0.541666666666667</v>
      </c>
      <c r="O26" s="19">
        <v>0.625</v>
      </c>
      <c r="P26" s="19">
        <f>Tabela2[[#This Row],[Horário Final Vespertino]]-Tabela2[[#This Row],[Horário Início Vespertino]]</f>
        <v>0.08333333333333304</v>
      </c>
      <c r="Q26" s="20">
        <f>Tabela2[[#This Row],[QUANTIDADE PERÍODOS MATUTINOS]]*Tabela2[[#This Row],[CARGA HORÁRIA POR PERÍODO MATUTINO]]+Tabela2[[#This Row],[QUANTIDADE PERÍODOS VESPERTINOS]]*Tabela2[[#This Row],[CARGA HORÁRIA POR PERÍODO VESPERTINO]]</f>
        <v>0.33333333333333215</v>
      </c>
    </row>
    <row r="27" spans="1:17" s="22" customFormat="1" ht="15">
      <c r="A27" s="42" t="s">
        <v>79</v>
      </c>
      <c r="B27" s="13" t="s">
        <v>77</v>
      </c>
      <c r="C27" s="13" t="s">
        <v>78</v>
      </c>
      <c r="D27" s="13">
        <v>13579</v>
      </c>
      <c r="E27" s="13" t="s">
        <v>20</v>
      </c>
      <c r="F27" s="14"/>
      <c r="G27" s="15">
        <f t="shared" si="0"/>
        <v>0</v>
      </c>
      <c r="H27" s="38" t="s">
        <v>131</v>
      </c>
      <c r="I27" s="16">
        <f t="shared" si="1"/>
        <v>4</v>
      </c>
      <c r="J27" s="17">
        <f>Tabela2[[#This Row],[QUANTIDADE PERÍODOS MATUTINOS]]+Tabela2[[#This Row],[QUANTIDADE PERÍODOS VESPERTINOS]]</f>
        <v>4</v>
      </c>
      <c r="K27" s="18">
        <v>0.520833333333333</v>
      </c>
      <c r="L27" s="18">
        <v>0.645833333333333</v>
      </c>
      <c r="M27" s="18">
        <f>#REF!-Tabela2[[#This Row],[Horário Início Matutino]]</f>
        <v>0.125</v>
      </c>
      <c r="N27" s="19">
        <v>0.5</v>
      </c>
      <c r="O27" s="19">
        <v>0.541666666666667</v>
      </c>
      <c r="P27" s="19">
        <f>Tabela2[[#This Row],[Horário Final Vespertino]]-Tabela2[[#This Row],[Horário Início Vespertino]]</f>
        <v>0.04166666666666696</v>
      </c>
      <c r="Q27" s="20">
        <f>Tabela2[[#This Row],[QUANTIDADE PERÍODOS MATUTINOS]]*Tabela2[[#This Row],[CARGA HORÁRIA POR PERÍODO MATUTINO]]+Tabela2[[#This Row],[QUANTIDADE PERÍODOS VESPERTINOS]]*Tabela2[[#This Row],[CARGA HORÁRIA POR PERÍODO VESPERTINO]]</f>
        <v>0.16666666666666785</v>
      </c>
    </row>
    <row r="28" spans="1:17" s="22" customFormat="1" ht="45">
      <c r="A28" s="44" t="s">
        <v>80</v>
      </c>
      <c r="B28" s="28" t="s">
        <v>81</v>
      </c>
      <c r="C28" s="28" t="s">
        <v>82</v>
      </c>
      <c r="D28" s="29" t="s">
        <v>83</v>
      </c>
      <c r="E28" s="13" t="s">
        <v>20</v>
      </c>
      <c r="F28" s="14" t="s">
        <v>133</v>
      </c>
      <c r="G28" s="15">
        <f t="shared" si="0"/>
        <v>6</v>
      </c>
      <c r="H28" s="36" t="s">
        <v>134</v>
      </c>
      <c r="I28" s="16">
        <f t="shared" si="1"/>
        <v>9</v>
      </c>
      <c r="J28" s="17">
        <f>Tabela2[[#This Row],[QUANTIDADE PERÍODOS MATUTINOS]]+Tabela2[[#This Row],[QUANTIDADE PERÍODOS VESPERTINOS]]</f>
        <v>15</v>
      </c>
      <c r="K28" s="18">
        <v>0.291666666666667</v>
      </c>
      <c r="L28" s="18">
        <v>0.416666666666667</v>
      </c>
      <c r="M28" s="18">
        <f>#REF!-Tabela2[[#This Row],[Horário Início Matutino]]</f>
        <v>0.125</v>
      </c>
      <c r="N28" s="19">
        <v>0.5</v>
      </c>
      <c r="O28" s="19">
        <v>0.625</v>
      </c>
      <c r="P28" s="19">
        <f>Tabela2[[#This Row],[Horário Final Vespertino]]-Tabela2[[#This Row],[Horário Início Vespertino]]</f>
        <v>0.125</v>
      </c>
      <c r="Q28" s="20">
        <f>Tabela2[[#This Row],[QUANTIDADE PERÍODOS MATUTINOS]]*Tabela2[[#This Row],[CARGA HORÁRIA POR PERÍODO MATUTINO]]+Tabela2[[#This Row],[QUANTIDADE PERÍODOS VESPERTINOS]]*Tabela2[[#This Row],[CARGA HORÁRIA POR PERÍODO VESPERTINO]]</f>
        <v>1.875</v>
      </c>
    </row>
    <row r="29" spans="1:17" s="22" customFormat="1" ht="15">
      <c r="A29" s="44" t="s">
        <v>44</v>
      </c>
      <c r="B29" s="28" t="s">
        <v>81</v>
      </c>
      <c r="C29" s="28" t="s">
        <v>82</v>
      </c>
      <c r="D29" s="28">
        <v>8145</v>
      </c>
      <c r="E29" s="13" t="s">
        <v>20</v>
      </c>
      <c r="F29" s="14" t="s">
        <v>119</v>
      </c>
      <c r="G29" s="15">
        <f t="shared" si="0"/>
        <v>5</v>
      </c>
      <c r="H29" s="36" t="s">
        <v>119</v>
      </c>
      <c r="I29" s="16">
        <f t="shared" si="1"/>
        <v>5</v>
      </c>
      <c r="J29" s="17">
        <f>Tabela2[[#This Row],[QUANTIDADE PERÍODOS MATUTINOS]]+Tabela2[[#This Row],[QUANTIDADE PERÍODOS VESPERTINOS]]</f>
        <v>10</v>
      </c>
      <c r="K29" s="18">
        <v>0.291666666666667</v>
      </c>
      <c r="L29" s="18">
        <v>0.416666666666667</v>
      </c>
      <c r="M29" s="18">
        <f>#REF!-Tabela2[[#This Row],[Horário Início Matutino]]</f>
        <v>0.125</v>
      </c>
      <c r="N29" s="19">
        <v>0.5</v>
      </c>
      <c r="O29" s="19">
        <v>0.625</v>
      </c>
      <c r="P29" s="19">
        <f>Tabela2[[#This Row],[Horário Final Vespertino]]-Tabela2[[#This Row],[Horário Início Vespertino]]</f>
        <v>0.125</v>
      </c>
      <c r="Q29" s="20">
        <f>Tabela2[[#This Row],[QUANTIDADE PERÍODOS MATUTINOS]]*Tabela2[[#This Row],[CARGA HORÁRIA POR PERÍODO MATUTINO]]+Tabela2[[#This Row],[QUANTIDADE PERÍODOS VESPERTINOS]]*Tabela2[[#This Row],[CARGA HORÁRIA POR PERÍODO VESPERTINO]]</f>
        <v>1.25</v>
      </c>
    </row>
    <row r="30" spans="1:17" ht="15">
      <c r="A30" s="43" t="s">
        <v>53</v>
      </c>
      <c r="B30" s="24" t="s">
        <v>84</v>
      </c>
      <c r="C30" s="24" t="s">
        <v>85</v>
      </c>
      <c r="D30" s="24">
        <v>9886</v>
      </c>
      <c r="E30" s="13" t="s">
        <v>20</v>
      </c>
      <c r="F30" s="25" t="s">
        <v>135</v>
      </c>
      <c r="G30" s="15">
        <f t="shared" si="0"/>
        <v>5</v>
      </c>
      <c r="H30" s="39" t="s">
        <v>136</v>
      </c>
      <c r="I30" s="16">
        <f t="shared" si="1"/>
        <v>3</v>
      </c>
      <c r="J30" s="17">
        <f>Tabela2[[#This Row],[QUANTIDADE PERÍODOS MATUTINOS]]+Tabela2[[#This Row],[QUANTIDADE PERÍODOS VESPERTINOS]]</f>
        <v>8</v>
      </c>
      <c r="K30" s="18">
        <v>0.291666666666667</v>
      </c>
      <c r="L30" s="18">
        <v>0.416666666666667</v>
      </c>
      <c r="M30" s="18">
        <f>#REF!-Tabela2[[#This Row],[Horário Início Matutino]]</f>
        <v>0.125</v>
      </c>
      <c r="N30" s="19">
        <v>0.5</v>
      </c>
      <c r="O30" s="19">
        <v>0.625</v>
      </c>
      <c r="P30" s="19">
        <f>Tabela2[[#This Row],[Horário Final Vespertino]]-Tabela2[[#This Row],[Horário Início Vespertino]]</f>
        <v>0.125</v>
      </c>
      <c r="Q30" s="20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31" spans="1:17" ht="15">
      <c r="A31" s="42" t="s">
        <v>80</v>
      </c>
      <c r="B31" s="13" t="s">
        <v>86</v>
      </c>
      <c r="C31" s="13" t="s">
        <v>87</v>
      </c>
      <c r="D31" s="13">
        <v>11388</v>
      </c>
      <c r="E31" s="13" t="s">
        <v>20</v>
      </c>
      <c r="F31" s="14" t="s">
        <v>137</v>
      </c>
      <c r="G31" s="15">
        <f t="shared" si="0"/>
        <v>3</v>
      </c>
      <c r="H31" s="36" t="s">
        <v>137</v>
      </c>
      <c r="I31" s="16">
        <f t="shared" si="1"/>
        <v>3</v>
      </c>
      <c r="J31" s="17">
        <f>Tabela2[[#This Row],[QUANTIDADE PERÍODOS MATUTINOS]]+Tabela2[[#This Row],[QUANTIDADE PERÍODOS VESPERTINOS]]</f>
        <v>6</v>
      </c>
      <c r="K31" s="18">
        <v>0.354166666666667</v>
      </c>
      <c r="L31" s="18">
        <v>0.479166666666667</v>
      </c>
      <c r="M31" s="18">
        <f>#REF!-Tabela2[[#This Row],[Horário Início Matutino]]</f>
        <v>0.125</v>
      </c>
      <c r="N31" s="19">
        <v>0.520833333333333</v>
      </c>
      <c r="O31" s="19">
        <v>0.645833333333333</v>
      </c>
      <c r="P31" s="19">
        <f>Tabela2[[#This Row],[Horário Final Vespertino]]-Tabela2[[#This Row],[Horário Início Vespertino]]</f>
        <v>0.125</v>
      </c>
      <c r="Q31" s="20">
        <f>Tabela2[[#This Row],[QUANTIDADE PERÍODOS MATUTINOS]]*Tabela2[[#This Row],[CARGA HORÁRIA POR PERÍODO MATUTINO]]+Tabela2[[#This Row],[QUANTIDADE PERÍODOS VESPERTINOS]]*Tabela2[[#This Row],[CARGA HORÁRIA POR PERÍODO VESPERTINO]]</f>
        <v>0.75</v>
      </c>
    </row>
    <row r="32" spans="1:17" ht="15">
      <c r="A32" s="44" t="s">
        <v>50</v>
      </c>
      <c r="B32" s="28" t="s">
        <v>88</v>
      </c>
      <c r="C32" s="28" t="s">
        <v>89</v>
      </c>
      <c r="D32" s="28">
        <v>16237</v>
      </c>
      <c r="E32" s="13" t="s">
        <v>20</v>
      </c>
      <c r="F32" s="30" t="s">
        <v>138</v>
      </c>
      <c r="G32" s="15">
        <f t="shared" si="0"/>
        <v>2</v>
      </c>
      <c r="H32" s="41" t="s">
        <v>138</v>
      </c>
      <c r="I32" s="16">
        <f t="shared" si="1"/>
        <v>2</v>
      </c>
      <c r="J32" s="17">
        <f>Tabela2[[#This Row],[QUANTIDADE PERÍODOS MATUTINOS]]+Tabela2[[#This Row],[QUANTIDADE PERÍODOS VESPERTINOS]]</f>
        <v>4</v>
      </c>
      <c r="K32" s="18">
        <v>0.291666666666667</v>
      </c>
      <c r="L32" s="18">
        <v>0.416666666666667</v>
      </c>
      <c r="M32" s="18">
        <f>#REF!-Tabela2[[#This Row],[Horário Início Matutino]]</f>
        <v>0.125</v>
      </c>
      <c r="N32" s="19">
        <v>0.5</v>
      </c>
      <c r="O32" s="19">
        <v>0.625</v>
      </c>
      <c r="P32" s="19">
        <f>Tabela2[[#This Row],[Horário Final Vespertino]]-Tabela2[[#This Row],[Horário Início Vespertino]]</f>
        <v>0.125</v>
      </c>
      <c r="Q32" s="20">
        <f>Tabela2[[#This Row],[QUANTIDADE PERÍODOS MATUTINOS]]*Tabela2[[#This Row],[CARGA HORÁRIA POR PERÍODO MATUTINO]]+Tabela2[[#This Row],[QUANTIDADE PERÍODOS VESPERTINOS]]*Tabela2[[#This Row],[CARGA HORÁRIA POR PERÍODO VESPERTINO]]</f>
        <v>0.5</v>
      </c>
    </row>
    <row r="33" spans="1:17" ht="30">
      <c r="A33" s="44" t="s">
        <v>90</v>
      </c>
      <c r="B33" s="28" t="s">
        <v>91</v>
      </c>
      <c r="C33" s="28" t="s">
        <v>92</v>
      </c>
      <c r="D33" s="29" t="s">
        <v>93</v>
      </c>
      <c r="E33" s="13" t="s">
        <v>20</v>
      </c>
      <c r="F33" s="30" t="s">
        <v>132</v>
      </c>
      <c r="G33" s="15">
        <f t="shared" si="0"/>
        <v>4</v>
      </c>
      <c r="H33" s="41" t="s">
        <v>132</v>
      </c>
      <c r="I33" s="16">
        <f t="shared" si="1"/>
        <v>4</v>
      </c>
      <c r="J33" s="17">
        <f>Tabela2[[#This Row],[QUANTIDADE PERÍODOS MATUTINOS]]+Tabela2[[#This Row],[QUANTIDADE PERÍODOS VESPERTINOS]]</f>
        <v>8</v>
      </c>
      <c r="K33" s="18">
        <v>0.333333333333333</v>
      </c>
      <c r="L33" s="18">
        <v>0.458333333333333</v>
      </c>
      <c r="M33" s="18">
        <f>#REF!-Tabela2[[#This Row],[Horário Início Matutino]]</f>
        <v>0.125</v>
      </c>
      <c r="N33" s="19">
        <v>0.541666666666667</v>
      </c>
      <c r="O33" s="19">
        <v>0.666666666666667</v>
      </c>
      <c r="P33" s="19">
        <f>Tabela2[[#This Row],[Horário Final Vespertino]]-Tabela2[[#This Row],[Horário Início Vespertino]]</f>
        <v>0.125</v>
      </c>
      <c r="Q33" s="20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34" spans="1:17" ht="15">
      <c r="A34" s="13" t="s">
        <v>90</v>
      </c>
      <c r="B34" s="13" t="s">
        <v>94</v>
      </c>
      <c r="C34" s="13" t="s">
        <v>95</v>
      </c>
      <c r="D34" s="13">
        <v>15793</v>
      </c>
      <c r="E34" s="13" t="s">
        <v>20</v>
      </c>
      <c r="F34" s="14" t="s">
        <v>139</v>
      </c>
      <c r="G34" s="15">
        <f t="shared" si="0"/>
        <v>4</v>
      </c>
      <c r="H34" s="36" t="s">
        <v>139</v>
      </c>
      <c r="I34" s="16">
        <f t="shared" si="1"/>
        <v>4</v>
      </c>
      <c r="J34" s="17">
        <f>Tabela2[[#This Row],[QUANTIDADE PERÍODOS MATUTINOS]]+Tabela2[[#This Row],[QUANTIDADE PERÍODOS VESPERTINOS]]</f>
        <v>8</v>
      </c>
      <c r="K34" s="18">
        <v>0.291666666666667</v>
      </c>
      <c r="L34" s="18">
        <v>0.416666666666667</v>
      </c>
      <c r="M34" s="18">
        <f>#REF!-Tabela2[[#This Row],[Horário Início Matutino]]</f>
        <v>0.125</v>
      </c>
      <c r="N34" s="19">
        <v>0.5</v>
      </c>
      <c r="O34" s="19">
        <v>0.625</v>
      </c>
      <c r="P34" s="19">
        <f>Tabela2[[#This Row],[Horário Final Vespertino]]-Tabela2[[#This Row],[Horário Início Vespertino]]</f>
        <v>0.125</v>
      </c>
      <c r="Q34" s="20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35" spans="1:17" ht="15">
      <c r="A35" s="13" t="s">
        <v>96</v>
      </c>
      <c r="B35" s="13" t="s">
        <v>97</v>
      </c>
      <c r="C35" s="13" t="s">
        <v>98</v>
      </c>
      <c r="D35" s="13">
        <v>15640</v>
      </c>
      <c r="E35" s="13" t="s">
        <v>20</v>
      </c>
      <c r="F35" s="14" t="s">
        <v>140</v>
      </c>
      <c r="G35" s="15">
        <f t="shared" si="0"/>
        <v>4</v>
      </c>
      <c r="H35" s="36" t="s">
        <v>140</v>
      </c>
      <c r="I35" s="16">
        <f t="shared" si="1"/>
        <v>4</v>
      </c>
      <c r="J35" s="17">
        <f>Tabela2[[#This Row],[QUANTIDADE PERÍODOS MATUTINOS]]+Tabela2[[#This Row],[QUANTIDADE PERÍODOS VESPERTINOS]]</f>
        <v>8</v>
      </c>
      <c r="K35" s="18">
        <v>0.291666666666667</v>
      </c>
      <c r="L35" s="18">
        <v>0.416666666666667</v>
      </c>
      <c r="M35" s="18">
        <f>#REF!-Tabela2[[#This Row],[Horário Início Matutino]]</f>
        <v>0.125</v>
      </c>
      <c r="N35" s="19">
        <v>0.5</v>
      </c>
      <c r="O35" s="19">
        <v>0.625</v>
      </c>
      <c r="P35" s="19">
        <f>Tabela2[[#This Row],[Horário Final Vespertino]]-Tabela2[[#This Row],[Horário Início Vespertino]]</f>
        <v>0.125</v>
      </c>
      <c r="Q35" s="20">
        <f>Tabela2[[#This Row],[QUANTIDADE PERÍODOS MATUTINOS]]*Tabela2[[#This Row],[CARGA HORÁRIA POR PERÍODO MATUTINO]]+Tabela2[[#This Row],[QUANTIDADE PERÍODOS VESPERTINOS]]*Tabela2[[#This Row],[CARGA HORÁRIA POR PERÍODO VESPERTINO]]</f>
        <v>1</v>
      </c>
    </row>
    <row r="36" spans="1:17" ht="15">
      <c r="A36" s="24" t="s">
        <v>67</v>
      </c>
      <c r="B36" s="24" t="s">
        <v>99</v>
      </c>
      <c r="C36" s="24" t="s">
        <v>100</v>
      </c>
      <c r="D36" s="24">
        <v>16539</v>
      </c>
      <c r="E36" s="13" t="s">
        <v>20</v>
      </c>
      <c r="F36" s="25" t="s">
        <v>124</v>
      </c>
      <c r="G36" s="15">
        <f t="shared" si="0"/>
        <v>1</v>
      </c>
      <c r="H36" s="36" t="s">
        <v>124</v>
      </c>
      <c r="I36" s="16">
        <f t="shared" si="1"/>
        <v>1</v>
      </c>
      <c r="J36" s="17">
        <f>Tabela2[[#This Row],[QUANTIDADE PERÍODOS MATUTINOS]]+Tabela2[[#This Row],[QUANTIDADE PERÍODOS VESPERTINOS]]</f>
        <v>2</v>
      </c>
      <c r="K36" s="18">
        <v>0.291666666666667</v>
      </c>
      <c r="L36" s="18">
        <v>0.416666666666667</v>
      </c>
      <c r="M36" s="18">
        <f>#REF!-Tabela2[[#This Row],[Horário Início Matutino]]</f>
        <v>0.125</v>
      </c>
      <c r="N36" s="19">
        <v>0.5</v>
      </c>
      <c r="O36" s="19">
        <v>0.625</v>
      </c>
      <c r="P36" s="19">
        <f>Tabela2[[#This Row],[Horário Final Vespertino]]-Tabela2[[#This Row],[Horário Início Vespertino]]</f>
        <v>0.125</v>
      </c>
      <c r="Q36" s="20">
        <f>Tabela2[[#This Row],[QUANTIDADE PERÍODOS MATUTINOS]]*Tabela2[[#This Row],[CARGA HORÁRIA POR PERÍODO MATUTINO]]+Tabela2[[#This Row],[QUANTIDADE PERÍODOS VESPERTINOS]]*Tabela2[[#This Row],[CARGA HORÁRIA POR PERÍODO VESPERTINO]]</f>
        <v>0.25</v>
      </c>
    </row>
    <row r="38" ht="15">
      <c r="A38" s="31" t="s">
        <v>101</v>
      </c>
    </row>
    <row r="39" ht="15">
      <c r="A39" s="32" t="s">
        <v>102</v>
      </c>
    </row>
    <row r="40" ht="15">
      <c r="A40" s="33" t="s">
        <v>103</v>
      </c>
    </row>
    <row r="41" ht="15">
      <c r="A41" s="34" t="s">
        <v>104</v>
      </c>
    </row>
    <row r="42" ht="15">
      <c r="A42" s="35" t="s">
        <v>105</v>
      </c>
    </row>
    <row r="45" spans="1:17" ht="15">
      <c r="A45" s="24" t="s">
        <v>142</v>
      </c>
      <c r="B45" s="24" t="s">
        <v>1</v>
      </c>
      <c r="C45" s="24" t="s">
        <v>143</v>
      </c>
      <c r="D45" s="24" t="s">
        <v>3</v>
      </c>
      <c r="E45" s="13" t="s">
        <v>4</v>
      </c>
      <c r="F45" s="25" t="s">
        <v>5</v>
      </c>
      <c r="G45" s="15" t="s">
        <v>6</v>
      </c>
      <c r="H45" s="36" t="s">
        <v>7</v>
      </c>
      <c r="I45" s="16" t="s">
        <v>8</v>
      </c>
      <c r="J45" s="17" t="s">
        <v>9</v>
      </c>
      <c r="K45" s="18" t="s">
        <v>10</v>
      </c>
      <c r="L45" s="18" t="s">
        <v>11</v>
      </c>
      <c r="M45" s="18" t="s">
        <v>12</v>
      </c>
      <c r="N45" s="19" t="s">
        <v>13</v>
      </c>
      <c r="O45" s="19" t="s">
        <v>14</v>
      </c>
      <c r="P45" s="19" t="s">
        <v>15</v>
      </c>
      <c r="Q45" s="20" t="s">
        <v>16</v>
      </c>
    </row>
    <row r="46" spans="1:17" ht="15">
      <c r="A46" s="24" t="s">
        <v>144</v>
      </c>
      <c r="B46" s="24" t="s">
        <v>145</v>
      </c>
      <c r="C46" s="24" t="s">
        <v>146</v>
      </c>
      <c r="D46" s="24" t="s">
        <v>147</v>
      </c>
      <c r="E46" s="13" t="s">
        <v>148</v>
      </c>
      <c r="F46" s="25" t="s">
        <v>255</v>
      </c>
      <c r="G46" s="15">
        <v>20</v>
      </c>
      <c r="H46" s="36"/>
      <c r="I46" s="16"/>
      <c r="J46" s="17" t="s">
        <v>113</v>
      </c>
      <c r="K46" s="18">
        <v>0.28125</v>
      </c>
      <c r="L46" s="18">
        <v>0.5416666666666666</v>
      </c>
      <c r="M46" s="18">
        <v>0.25</v>
      </c>
      <c r="N46" s="19"/>
      <c r="O46" s="19"/>
      <c r="P46" s="19"/>
      <c r="Q46" s="20">
        <v>6.25</v>
      </c>
    </row>
    <row r="47" spans="1:17" ht="15">
      <c r="A47" s="24" t="s">
        <v>149</v>
      </c>
      <c r="B47" s="24" t="s">
        <v>150</v>
      </c>
      <c r="C47" s="24" t="s">
        <v>151</v>
      </c>
      <c r="D47" s="24" t="s">
        <v>147</v>
      </c>
      <c r="E47" s="13" t="s">
        <v>148</v>
      </c>
      <c r="F47" s="25"/>
      <c r="G47" s="15"/>
      <c r="H47" s="36" t="s">
        <v>255</v>
      </c>
      <c r="I47" s="16" t="s">
        <v>113</v>
      </c>
      <c r="J47" s="17" t="s">
        <v>113</v>
      </c>
      <c r="K47" s="18"/>
      <c r="L47" s="18"/>
      <c r="M47" s="18"/>
      <c r="N47" s="19">
        <v>0.53125</v>
      </c>
      <c r="O47" s="19">
        <v>0.7916666666666666</v>
      </c>
      <c r="P47" s="19">
        <v>0.25</v>
      </c>
      <c r="Q47" s="20">
        <v>6.25</v>
      </c>
    </row>
    <row r="48" spans="1:17" ht="15">
      <c r="A48" s="24" t="s">
        <v>152</v>
      </c>
      <c r="B48" s="24" t="s">
        <v>153</v>
      </c>
      <c r="C48" s="24" t="s">
        <v>154</v>
      </c>
      <c r="D48" s="24" t="s">
        <v>147</v>
      </c>
      <c r="E48" s="13" t="s">
        <v>148</v>
      </c>
      <c r="F48" s="25" t="s">
        <v>255</v>
      </c>
      <c r="G48" s="15">
        <v>20</v>
      </c>
      <c r="H48" s="36"/>
      <c r="I48" s="16"/>
      <c r="J48" s="17" t="s">
        <v>113</v>
      </c>
      <c r="K48" s="18">
        <v>0.28125</v>
      </c>
      <c r="L48" s="18">
        <v>0.5416666666666666</v>
      </c>
      <c r="M48" s="18">
        <v>0.25</v>
      </c>
      <c r="N48" s="19"/>
      <c r="O48" s="19"/>
      <c r="P48" s="19"/>
      <c r="Q48" s="20">
        <v>6.25</v>
      </c>
    </row>
    <row r="49" spans="1:17" ht="15">
      <c r="A49" s="24" t="s">
        <v>155</v>
      </c>
      <c r="B49" s="24" t="s">
        <v>156</v>
      </c>
      <c r="C49" s="24" t="s">
        <v>157</v>
      </c>
      <c r="D49" s="24" t="s">
        <v>147</v>
      </c>
      <c r="E49" s="13" t="s">
        <v>148</v>
      </c>
      <c r="F49" s="25" t="s">
        <v>255</v>
      </c>
      <c r="G49" s="15">
        <v>20</v>
      </c>
      <c r="H49" s="36"/>
      <c r="I49" s="16"/>
      <c r="J49" s="17" t="s">
        <v>113</v>
      </c>
      <c r="K49" s="18">
        <v>0.28125</v>
      </c>
      <c r="L49" s="18">
        <v>0.5416666666666666</v>
      </c>
      <c r="M49" s="18">
        <v>0.25</v>
      </c>
      <c r="N49" s="19"/>
      <c r="O49" s="19"/>
      <c r="P49" s="19"/>
      <c r="Q49" s="20">
        <v>6.25</v>
      </c>
    </row>
    <row r="50" spans="1:17" ht="15">
      <c r="A50" s="24" t="s">
        <v>155</v>
      </c>
      <c r="B50" s="24" t="s">
        <v>158</v>
      </c>
      <c r="C50" s="24" t="s">
        <v>159</v>
      </c>
      <c r="D50" s="24" t="s">
        <v>147</v>
      </c>
      <c r="E50" s="13" t="s">
        <v>148</v>
      </c>
      <c r="F50" s="25"/>
      <c r="G50" s="15"/>
      <c r="H50" s="36" t="s">
        <v>255</v>
      </c>
      <c r="I50" s="16" t="s">
        <v>113</v>
      </c>
      <c r="J50" s="17" t="s">
        <v>113</v>
      </c>
      <c r="K50" s="18"/>
      <c r="L50" s="18"/>
      <c r="M50" s="18"/>
      <c r="N50" s="19">
        <v>0.53125</v>
      </c>
      <c r="O50" s="19">
        <v>0.7916666666666666</v>
      </c>
      <c r="P50" s="19">
        <v>0.25</v>
      </c>
      <c r="Q50" s="20">
        <v>6.25</v>
      </c>
    </row>
    <row r="51" spans="1:17" ht="15">
      <c r="A51" s="24" t="s">
        <v>160</v>
      </c>
      <c r="B51" s="24" t="s">
        <v>161</v>
      </c>
      <c r="C51" s="24" t="s">
        <v>162</v>
      </c>
      <c r="D51" s="24" t="s">
        <v>147</v>
      </c>
      <c r="E51" s="13" t="s">
        <v>148</v>
      </c>
      <c r="F51" s="25" t="s">
        <v>255</v>
      </c>
      <c r="G51" s="15">
        <v>20</v>
      </c>
      <c r="H51" s="36"/>
      <c r="I51" s="16"/>
      <c r="J51" s="17" t="s">
        <v>113</v>
      </c>
      <c r="K51" s="18">
        <v>0.28125</v>
      </c>
      <c r="L51" s="18">
        <v>0.5416666666666666</v>
      </c>
      <c r="M51" s="18">
        <v>0.25</v>
      </c>
      <c r="N51" s="19"/>
      <c r="O51" s="19"/>
      <c r="P51" s="19"/>
      <c r="Q51" s="20">
        <v>6.25</v>
      </c>
    </row>
    <row r="52" spans="1:17" ht="15">
      <c r="A52" s="24" t="s">
        <v>163</v>
      </c>
      <c r="B52" s="24" t="s">
        <v>164</v>
      </c>
      <c r="C52" s="24" t="s">
        <v>165</v>
      </c>
      <c r="D52" s="24" t="s">
        <v>147</v>
      </c>
      <c r="E52" s="13" t="s">
        <v>148</v>
      </c>
      <c r="F52" s="25"/>
      <c r="G52" s="15"/>
      <c r="H52" s="36" t="s">
        <v>255</v>
      </c>
      <c r="I52" s="16" t="s">
        <v>113</v>
      </c>
      <c r="J52" s="17" t="s">
        <v>113</v>
      </c>
      <c r="K52" s="18"/>
      <c r="L52" s="18"/>
      <c r="M52" s="18"/>
      <c r="N52" s="19">
        <v>0.53125</v>
      </c>
      <c r="O52" s="19">
        <v>0.7916666666666666</v>
      </c>
      <c r="P52" s="19">
        <v>0.25</v>
      </c>
      <c r="Q52" s="20">
        <v>6.25</v>
      </c>
    </row>
    <row r="53" spans="1:17" ht="16.5" customHeight="1">
      <c r="A53" s="24" t="s">
        <v>155</v>
      </c>
      <c r="B53" s="24" t="s">
        <v>167</v>
      </c>
      <c r="C53" s="24" t="s">
        <v>168</v>
      </c>
      <c r="D53" s="24" t="s">
        <v>147</v>
      </c>
      <c r="E53" s="13" t="s">
        <v>148</v>
      </c>
      <c r="F53" s="25"/>
      <c r="G53" s="15"/>
      <c r="H53" s="36" t="s">
        <v>255</v>
      </c>
      <c r="I53" s="16" t="s">
        <v>113</v>
      </c>
      <c r="J53" s="17" t="s">
        <v>113</v>
      </c>
      <c r="K53" s="18"/>
      <c r="L53" s="18"/>
      <c r="M53" s="18"/>
      <c r="N53" s="19">
        <v>0.53125</v>
      </c>
      <c r="O53" s="19">
        <v>0.7916666666666666</v>
      </c>
      <c r="P53" s="19">
        <v>0.25</v>
      </c>
      <c r="Q53" s="20">
        <v>6.25</v>
      </c>
    </row>
    <row r="54" spans="1:17" ht="15">
      <c r="A54" s="24" t="s">
        <v>166</v>
      </c>
      <c r="B54" s="24" t="s">
        <v>169</v>
      </c>
      <c r="C54" s="24" t="s">
        <v>170</v>
      </c>
      <c r="D54" s="24" t="s">
        <v>147</v>
      </c>
      <c r="E54" s="13" t="s">
        <v>148</v>
      </c>
      <c r="F54" s="25" t="s">
        <v>255</v>
      </c>
      <c r="G54" s="15">
        <v>20</v>
      </c>
      <c r="H54" s="36"/>
      <c r="I54" s="16"/>
      <c r="J54" s="17" t="s">
        <v>113</v>
      </c>
      <c r="K54" s="18">
        <v>0.28125</v>
      </c>
      <c r="L54" s="18">
        <v>0.5416666666666666</v>
      </c>
      <c r="M54" s="18">
        <v>0.25</v>
      </c>
      <c r="N54" s="19"/>
      <c r="O54" s="19"/>
      <c r="P54" s="19"/>
      <c r="Q54" s="20">
        <v>6.25</v>
      </c>
    </row>
    <row r="55" spans="1:17" ht="15">
      <c r="A55" s="24" t="s">
        <v>160</v>
      </c>
      <c r="B55" s="24" t="s">
        <v>171</v>
      </c>
      <c r="C55" s="24" t="s">
        <v>172</v>
      </c>
      <c r="D55" s="24" t="s">
        <v>147</v>
      </c>
      <c r="E55" s="13" t="s">
        <v>148</v>
      </c>
      <c r="F55" s="25"/>
      <c r="G55" s="15"/>
      <c r="H55" s="36" t="s">
        <v>255</v>
      </c>
      <c r="I55" s="16" t="s">
        <v>113</v>
      </c>
      <c r="J55" s="17" t="s">
        <v>113</v>
      </c>
      <c r="K55" s="18"/>
      <c r="L55" s="18"/>
      <c r="M55" s="18"/>
      <c r="N55" s="19">
        <v>0.53125</v>
      </c>
      <c r="O55" s="19">
        <v>0.7916666666666666</v>
      </c>
      <c r="P55" s="19">
        <v>0.25</v>
      </c>
      <c r="Q55" s="20">
        <v>6.25</v>
      </c>
    </row>
    <row r="56" spans="1:17" ht="15">
      <c r="A56" s="24" t="s">
        <v>173</v>
      </c>
      <c r="B56" s="24" t="s">
        <v>174</v>
      </c>
      <c r="C56" s="24" t="s">
        <v>175</v>
      </c>
      <c r="D56" s="24" t="s">
        <v>147</v>
      </c>
      <c r="E56" s="13" t="s">
        <v>148</v>
      </c>
      <c r="F56" s="25" t="s">
        <v>255</v>
      </c>
      <c r="G56" s="15">
        <v>20</v>
      </c>
      <c r="H56" s="36" t="s">
        <v>255</v>
      </c>
      <c r="I56" s="16" t="s">
        <v>113</v>
      </c>
      <c r="J56" s="17" t="s">
        <v>113</v>
      </c>
      <c r="K56" s="18">
        <v>0.3125</v>
      </c>
      <c r="L56" s="18">
        <v>0.5208333333333334</v>
      </c>
      <c r="M56" s="18">
        <v>0.20833333333333334</v>
      </c>
      <c r="N56" s="19">
        <v>0.5625</v>
      </c>
      <c r="O56" s="19">
        <v>0.7291666666666666</v>
      </c>
      <c r="P56" s="19">
        <v>0.16666666666666666</v>
      </c>
      <c r="Q56" s="20">
        <v>9.166666666666666</v>
      </c>
    </row>
    <row r="57" spans="1:17" ht="15">
      <c r="A57" s="24" t="s">
        <v>173</v>
      </c>
      <c r="B57" s="24" t="s">
        <v>176</v>
      </c>
      <c r="C57" s="24" t="s">
        <v>177</v>
      </c>
      <c r="D57" s="24" t="s">
        <v>147</v>
      </c>
      <c r="E57" s="13" t="s">
        <v>148</v>
      </c>
      <c r="F57" s="25" t="s">
        <v>255</v>
      </c>
      <c r="G57" s="15">
        <v>20</v>
      </c>
      <c r="H57" s="36" t="s">
        <v>255</v>
      </c>
      <c r="I57" s="16" t="s">
        <v>113</v>
      </c>
      <c r="J57" s="17" t="s">
        <v>113</v>
      </c>
      <c r="K57" s="18">
        <v>0.3333333333333333</v>
      </c>
      <c r="L57" s="18">
        <v>0.5416666666666666</v>
      </c>
      <c r="M57" s="18">
        <v>0.20833333333333334</v>
      </c>
      <c r="N57" s="19">
        <v>0.5833333333333334</v>
      </c>
      <c r="O57" s="19">
        <v>0.75</v>
      </c>
      <c r="P57" s="19">
        <v>0.16666666666666666</v>
      </c>
      <c r="Q57" s="20">
        <v>9.166666666666666</v>
      </c>
    </row>
    <row r="58" spans="1:17" ht="15">
      <c r="A58" s="24" t="s">
        <v>173</v>
      </c>
      <c r="B58" s="24" t="s">
        <v>178</v>
      </c>
      <c r="C58" s="24" t="s">
        <v>179</v>
      </c>
      <c r="D58" s="24" t="s">
        <v>147</v>
      </c>
      <c r="E58" s="13" t="s">
        <v>148</v>
      </c>
      <c r="F58" s="25" t="s">
        <v>255</v>
      </c>
      <c r="G58" s="15">
        <v>20</v>
      </c>
      <c r="H58" s="36" t="s">
        <v>255</v>
      </c>
      <c r="I58" s="16" t="s">
        <v>113</v>
      </c>
      <c r="J58" s="17" t="s">
        <v>113</v>
      </c>
      <c r="K58" s="18">
        <v>0.2916666666666667</v>
      </c>
      <c r="L58" s="18">
        <v>0.5</v>
      </c>
      <c r="M58" s="18">
        <v>0.20833333333333334</v>
      </c>
      <c r="N58" s="19">
        <v>0.5416666666666666</v>
      </c>
      <c r="O58" s="19">
        <v>0.7083333333333334</v>
      </c>
      <c r="P58" s="19">
        <v>0.16666666666666666</v>
      </c>
      <c r="Q58" s="20">
        <v>9.166666666666666</v>
      </c>
    </row>
    <row r="59" spans="1:17" ht="15">
      <c r="A59" s="24" t="s">
        <v>180</v>
      </c>
      <c r="B59" s="24" t="s">
        <v>181</v>
      </c>
      <c r="C59" s="24" t="s">
        <v>182</v>
      </c>
      <c r="D59" s="24" t="s">
        <v>147</v>
      </c>
      <c r="E59" s="13" t="s">
        <v>148</v>
      </c>
      <c r="F59" s="25" t="s">
        <v>255</v>
      </c>
      <c r="G59" s="15">
        <v>20</v>
      </c>
      <c r="H59" s="36" t="s">
        <v>255</v>
      </c>
      <c r="I59" s="16" t="s">
        <v>113</v>
      </c>
      <c r="J59" s="17" t="s">
        <v>113</v>
      </c>
      <c r="K59" s="18">
        <v>0.2916666666666667</v>
      </c>
      <c r="L59" s="18">
        <v>0.5</v>
      </c>
      <c r="M59" s="18">
        <v>0.20833333333333334</v>
      </c>
      <c r="N59" s="19">
        <v>0.5416666666666666</v>
      </c>
      <c r="O59" s="19">
        <v>0.7083333333333334</v>
      </c>
      <c r="P59" s="19">
        <v>0.16666666666666666</v>
      </c>
      <c r="Q59" s="20">
        <v>9.166666666666666</v>
      </c>
    </row>
    <row r="60" spans="1:17" ht="15">
      <c r="A60" s="24" t="s">
        <v>180</v>
      </c>
      <c r="B60" s="24" t="s">
        <v>183</v>
      </c>
      <c r="C60" s="24" t="s">
        <v>184</v>
      </c>
      <c r="D60" s="24" t="s">
        <v>147</v>
      </c>
      <c r="E60" s="13" t="s">
        <v>148</v>
      </c>
      <c r="F60" s="25"/>
      <c r="G60" s="15"/>
      <c r="H60" s="36" t="s">
        <v>264</v>
      </c>
      <c r="I60" s="16" t="s">
        <v>263</v>
      </c>
      <c r="J60" s="17" t="s">
        <v>113</v>
      </c>
      <c r="K60" s="18"/>
      <c r="L60" s="18"/>
      <c r="M60" s="18"/>
      <c r="N60" s="19">
        <v>0.65625</v>
      </c>
      <c r="O60" s="19">
        <v>0.9166666666666666</v>
      </c>
      <c r="P60" s="19">
        <v>0.25</v>
      </c>
      <c r="Q60" s="20">
        <v>7.5</v>
      </c>
    </row>
    <row r="61" spans="1:17" ht="15">
      <c r="A61" s="24" t="s">
        <v>180</v>
      </c>
      <c r="B61" s="24" t="s">
        <v>185</v>
      </c>
      <c r="C61" s="24" t="s">
        <v>186</v>
      </c>
      <c r="D61" s="24" t="s">
        <v>147</v>
      </c>
      <c r="E61" s="13" t="s">
        <v>148</v>
      </c>
      <c r="F61" s="25"/>
      <c r="G61" s="15"/>
      <c r="H61" s="36" t="s">
        <v>265</v>
      </c>
      <c r="I61" s="16" t="s">
        <v>266</v>
      </c>
      <c r="J61" s="17" t="s">
        <v>113</v>
      </c>
      <c r="K61" s="18">
        <v>0.2708333333333333</v>
      </c>
      <c r="L61" s="18">
        <v>0.5</v>
      </c>
      <c r="M61" s="18">
        <v>0.22916666666666666</v>
      </c>
      <c r="N61" s="19">
        <v>0.5416666666666666</v>
      </c>
      <c r="O61" s="19">
        <v>0.7708333333333334</v>
      </c>
      <c r="P61" s="19">
        <v>0.22916666666666666</v>
      </c>
      <c r="Q61" s="20">
        <v>7.5</v>
      </c>
    </row>
    <row r="62" spans="1:17" ht="15">
      <c r="A62" s="24" t="s">
        <v>180</v>
      </c>
      <c r="B62" s="24" t="s">
        <v>187</v>
      </c>
      <c r="C62" s="24" t="s">
        <v>188</v>
      </c>
      <c r="D62" s="24" t="s">
        <v>147</v>
      </c>
      <c r="E62" s="13" t="s">
        <v>148</v>
      </c>
      <c r="F62" s="25"/>
      <c r="G62" s="15"/>
      <c r="H62" s="36" t="s">
        <v>262</v>
      </c>
      <c r="I62" s="16" t="s">
        <v>263</v>
      </c>
      <c r="J62" s="17" t="s">
        <v>113</v>
      </c>
      <c r="K62" s="18">
        <v>0.2708333333333333</v>
      </c>
      <c r="L62" s="18">
        <v>0.5</v>
      </c>
      <c r="M62" s="18">
        <v>0.22916666666666666</v>
      </c>
      <c r="N62" s="19">
        <v>0.5416666666666666</v>
      </c>
      <c r="O62" s="19">
        <v>0.7708333333333334</v>
      </c>
      <c r="P62" s="19">
        <v>0.22916666666666666</v>
      </c>
      <c r="Q62" s="20">
        <v>7.5</v>
      </c>
    </row>
    <row r="63" spans="1:17" ht="15">
      <c r="A63" s="24" t="s">
        <v>180</v>
      </c>
      <c r="B63" s="24" t="s">
        <v>189</v>
      </c>
      <c r="C63" s="24" t="s">
        <v>190</v>
      </c>
      <c r="D63" s="24" t="s">
        <v>147</v>
      </c>
      <c r="E63" s="13" t="s">
        <v>148</v>
      </c>
      <c r="F63" s="25" t="s">
        <v>255</v>
      </c>
      <c r="G63" s="15">
        <v>20</v>
      </c>
      <c r="H63" s="36" t="s">
        <v>255</v>
      </c>
      <c r="I63" s="16" t="s">
        <v>113</v>
      </c>
      <c r="J63" s="17" t="s">
        <v>113</v>
      </c>
      <c r="K63" s="18">
        <v>0.2916666666666667</v>
      </c>
      <c r="L63" s="18">
        <v>0.5</v>
      </c>
      <c r="M63" s="18">
        <v>0.20833333333333334</v>
      </c>
      <c r="N63" s="19">
        <v>0.5416666666666666</v>
      </c>
      <c r="O63" s="19">
        <v>0.7083333333333334</v>
      </c>
      <c r="P63" s="19">
        <v>0.16666666666666666</v>
      </c>
      <c r="Q63" s="20">
        <v>9.166666666666666</v>
      </c>
    </row>
    <row r="64" spans="1:17" ht="15">
      <c r="A64" s="24" t="s">
        <v>191</v>
      </c>
      <c r="B64" s="24" t="s">
        <v>192</v>
      </c>
      <c r="C64" s="24" t="s">
        <v>193</v>
      </c>
      <c r="D64" s="24" t="s">
        <v>147</v>
      </c>
      <c r="E64" s="13" t="s">
        <v>148</v>
      </c>
      <c r="F64" s="25" t="s">
        <v>255</v>
      </c>
      <c r="G64" s="15">
        <v>20</v>
      </c>
      <c r="H64" s="36" t="s">
        <v>255</v>
      </c>
      <c r="I64" s="16" t="s">
        <v>113</v>
      </c>
      <c r="J64" s="17" t="s">
        <v>113</v>
      </c>
      <c r="K64" s="18">
        <v>0.3333333333333333</v>
      </c>
      <c r="L64" s="18">
        <v>0.5416666666666666</v>
      </c>
      <c r="M64" s="18">
        <v>0.20833333333333334</v>
      </c>
      <c r="N64" s="19">
        <v>0.5833333333333334</v>
      </c>
      <c r="O64" s="19">
        <v>0.75</v>
      </c>
      <c r="P64" s="19">
        <v>0.16666666666666666</v>
      </c>
      <c r="Q64" s="20">
        <v>9.166666666666666</v>
      </c>
    </row>
    <row r="65" spans="1:17" ht="15">
      <c r="A65" s="24" t="s">
        <v>194</v>
      </c>
      <c r="B65" s="24" t="s">
        <v>195</v>
      </c>
      <c r="C65" s="24" t="s">
        <v>196</v>
      </c>
      <c r="D65" s="24" t="s">
        <v>147</v>
      </c>
      <c r="E65" s="13" t="s">
        <v>148</v>
      </c>
      <c r="F65" s="25" t="s">
        <v>256</v>
      </c>
      <c r="G65" s="15">
        <v>13</v>
      </c>
      <c r="H65" s="36" t="s">
        <v>256</v>
      </c>
      <c r="I65" s="16">
        <v>13</v>
      </c>
      <c r="J65" s="17" t="s">
        <v>268</v>
      </c>
      <c r="K65" s="18">
        <v>0.2708333333333333</v>
      </c>
      <c r="L65" s="18">
        <v>0.4583333333333333</v>
      </c>
      <c r="M65" s="18">
        <v>0.1875</v>
      </c>
      <c r="N65" s="19">
        <v>0.5</v>
      </c>
      <c r="O65" s="19">
        <v>0.7708333333333334</v>
      </c>
      <c r="P65" s="19">
        <v>0.2708333333333333</v>
      </c>
      <c r="Q65" s="20">
        <v>7.5</v>
      </c>
    </row>
    <row r="66" spans="1:17" ht="15">
      <c r="A66" s="24" t="s">
        <v>191</v>
      </c>
      <c r="B66" s="24" t="s">
        <v>197</v>
      </c>
      <c r="C66" s="24" t="s">
        <v>198</v>
      </c>
      <c r="D66" s="24" t="s">
        <v>147</v>
      </c>
      <c r="E66" s="13" t="s">
        <v>148</v>
      </c>
      <c r="F66" s="25" t="s">
        <v>255</v>
      </c>
      <c r="G66" s="15">
        <v>20</v>
      </c>
      <c r="H66" s="36" t="s">
        <v>255</v>
      </c>
      <c r="I66" s="16" t="s">
        <v>113</v>
      </c>
      <c r="J66" s="17" t="s">
        <v>113</v>
      </c>
      <c r="K66" s="18">
        <v>0.3125</v>
      </c>
      <c r="L66" s="18">
        <v>0.5208333333333334</v>
      </c>
      <c r="M66" s="18">
        <v>0.20833333333333334</v>
      </c>
      <c r="N66" s="19">
        <v>0.5625</v>
      </c>
      <c r="O66" s="19">
        <v>0.7291666666666666</v>
      </c>
      <c r="P66" s="19">
        <v>0.16666666666666666</v>
      </c>
      <c r="Q66" s="20">
        <v>9.166666666666666</v>
      </c>
    </row>
    <row r="67" spans="1:17" ht="15">
      <c r="A67" s="24" t="s">
        <v>191</v>
      </c>
      <c r="B67" s="24" t="s">
        <v>199</v>
      </c>
      <c r="C67" s="24" t="s">
        <v>200</v>
      </c>
      <c r="D67" s="24" t="s">
        <v>147</v>
      </c>
      <c r="E67" s="13" t="s">
        <v>148</v>
      </c>
      <c r="F67" s="25" t="s">
        <v>255</v>
      </c>
      <c r="G67" s="15">
        <v>20</v>
      </c>
      <c r="H67" s="36" t="s">
        <v>255</v>
      </c>
      <c r="I67" s="16" t="s">
        <v>113</v>
      </c>
      <c r="J67" s="17" t="s">
        <v>113</v>
      </c>
      <c r="K67" s="18">
        <v>0.3125</v>
      </c>
      <c r="L67" s="18">
        <v>0.5208333333333334</v>
      </c>
      <c r="M67" s="18">
        <v>0.20833333333333334</v>
      </c>
      <c r="N67" s="19">
        <v>0.5625</v>
      </c>
      <c r="O67" s="19">
        <v>0.7291666666666666</v>
      </c>
      <c r="P67" s="19">
        <v>0.16666666666666666</v>
      </c>
      <c r="Q67" s="20">
        <v>9.166666666666666</v>
      </c>
    </row>
    <row r="68" spans="1:17" ht="15">
      <c r="A68" s="24" t="s">
        <v>191</v>
      </c>
      <c r="B68" s="24" t="s">
        <v>201</v>
      </c>
      <c r="C68" s="24" t="s">
        <v>202</v>
      </c>
      <c r="D68" s="24" t="s">
        <v>147</v>
      </c>
      <c r="E68" s="13" t="s">
        <v>148</v>
      </c>
      <c r="F68" s="25" t="s">
        <v>203</v>
      </c>
      <c r="G68" s="15">
        <v>0</v>
      </c>
      <c r="H68" s="36" t="s">
        <v>203</v>
      </c>
      <c r="I68" s="16" t="s">
        <v>267</v>
      </c>
      <c r="J68" s="17" t="s">
        <v>267</v>
      </c>
      <c r="K68" s="18">
        <v>0.3125</v>
      </c>
      <c r="L68" s="18">
        <v>0.5208333333333334</v>
      </c>
      <c r="M68" s="18">
        <v>0.20833333333333334</v>
      </c>
      <c r="N68" s="19">
        <v>0.5625</v>
      </c>
      <c r="O68" s="19">
        <v>0.7291666666666666</v>
      </c>
      <c r="P68" s="19">
        <v>0.16666666666666666</v>
      </c>
      <c r="Q68" s="20">
        <v>9.166666666666666</v>
      </c>
    </row>
    <row r="69" spans="1:17" ht="15">
      <c r="A69" s="24" t="s">
        <v>191</v>
      </c>
      <c r="B69" s="24" t="s">
        <v>204</v>
      </c>
      <c r="C69" s="24" t="s">
        <v>205</v>
      </c>
      <c r="D69" s="24" t="s">
        <v>147</v>
      </c>
      <c r="E69" s="13" t="s">
        <v>148</v>
      </c>
      <c r="F69" s="25" t="s">
        <v>255</v>
      </c>
      <c r="G69" s="15">
        <v>20</v>
      </c>
      <c r="H69" s="36" t="s">
        <v>255</v>
      </c>
      <c r="I69" s="16" t="s">
        <v>113</v>
      </c>
      <c r="J69" s="17" t="s">
        <v>113</v>
      </c>
      <c r="K69" s="18">
        <v>0.2708333333333333</v>
      </c>
      <c r="L69" s="18">
        <v>0.4583333333333333</v>
      </c>
      <c r="M69" s="18">
        <v>0.1875</v>
      </c>
      <c r="N69" s="19">
        <v>0.5</v>
      </c>
      <c r="O69" s="19">
        <v>0.6875</v>
      </c>
      <c r="P69" s="19">
        <v>0.1875</v>
      </c>
      <c r="Q69" s="20">
        <v>9.166666666666666</v>
      </c>
    </row>
    <row r="70" spans="1:17" ht="15">
      <c r="A70" s="24" t="s">
        <v>191</v>
      </c>
      <c r="B70" s="24" t="s">
        <v>206</v>
      </c>
      <c r="C70" s="24" t="s">
        <v>207</v>
      </c>
      <c r="D70" s="24" t="s">
        <v>147</v>
      </c>
      <c r="E70" s="13" t="s">
        <v>148</v>
      </c>
      <c r="F70" s="25" t="s">
        <v>255</v>
      </c>
      <c r="G70" s="15">
        <v>20</v>
      </c>
      <c r="H70" s="36" t="s">
        <v>255</v>
      </c>
      <c r="I70" s="16" t="s">
        <v>113</v>
      </c>
      <c r="J70" s="17" t="s">
        <v>113</v>
      </c>
      <c r="K70" s="18">
        <v>0.2916666666666667</v>
      </c>
      <c r="L70" s="18">
        <v>0.5</v>
      </c>
      <c r="M70" s="18">
        <v>0.20833333333333334</v>
      </c>
      <c r="N70" s="19">
        <v>0.5416666666666666</v>
      </c>
      <c r="O70" s="19">
        <v>0.7083333333333334</v>
      </c>
      <c r="P70" s="19">
        <v>0.16666666666666666</v>
      </c>
      <c r="Q70" s="20">
        <v>9.166666666666666</v>
      </c>
    </row>
    <row r="71" spans="1:17" ht="15">
      <c r="A71" s="24" t="s">
        <v>191</v>
      </c>
      <c r="B71" s="24" t="s">
        <v>250</v>
      </c>
      <c r="C71" s="24" t="s">
        <v>251</v>
      </c>
      <c r="D71" s="24" t="s">
        <v>147</v>
      </c>
      <c r="E71" s="13" t="s">
        <v>148</v>
      </c>
      <c r="F71" s="25" t="s">
        <v>255</v>
      </c>
      <c r="G71" s="15">
        <v>20</v>
      </c>
      <c r="H71" s="36" t="s">
        <v>255</v>
      </c>
      <c r="I71" s="16" t="s">
        <v>113</v>
      </c>
      <c r="J71" s="17" t="s">
        <v>113</v>
      </c>
      <c r="K71" s="18">
        <v>0.2916666666666667</v>
      </c>
      <c r="L71" s="18">
        <v>0.5</v>
      </c>
      <c r="M71" s="18">
        <v>0.20833333333333334</v>
      </c>
      <c r="N71" s="19">
        <v>0.5416666666666666</v>
      </c>
      <c r="O71" s="19">
        <v>0.7083333333333334</v>
      </c>
      <c r="P71" s="19">
        <v>0.16666666666666666</v>
      </c>
      <c r="Q71" s="20">
        <v>9.166666666666666</v>
      </c>
    </row>
    <row r="72" spans="1:17" ht="15">
      <c r="A72" s="24" t="s">
        <v>180</v>
      </c>
      <c r="B72" s="24" t="s">
        <v>249</v>
      </c>
      <c r="C72" s="24" t="s">
        <v>254</v>
      </c>
      <c r="D72" s="24" t="s">
        <v>147</v>
      </c>
      <c r="E72" s="13" t="s">
        <v>148</v>
      </c>
      <c r="F72" s="25" t="s">
        <v>255</v>
      </c>
      <c r="G72" s="15">
        <v>20</v>
      </c>
      <c r="H72" s="36" t="s">
        <v>255</v>
      </c>
      <c r="I72" s="16" t="s">
        <v>113</v>
      </c>
      <c r="J72" s="17" t="s">
        <v>113</v>
      </c>
      <c r="K72" s="18">
        <v>0.3333333333333333</v>
      </c>
      <c r="L72" s="18">
        <v>0.4791666666666667</v>
      </c>
      <c r="M72" s="18">
        <v>0.20833333333333334</v>
      </c>
      <c r="N72" s="19">
        <v>0.5208333333333334</v>
      </c>
      <c r="O72" s="19">
        <v>0.75</v>
      </c>
      <c r="P72" s="19">
        <v>0.16666666666666666</v>
      </c>
      <c r="Q72" s="20">
        <v>9.166666666666666</v>
      </c>
    </row>
    <row r="73" spans="1:17" ht="15">
      <c r="A73" s="24" t="s">
        <v>180</v>
      </c>
      <c r="B73" s="24" t="s">
        <v>252</v>
      </c>
      <c r="C73" s="24" t="s">
        <v>253</v>
      </c>
      <c r="D73" s="24" t="s">
        <v>147</v>
      </c>
      <c r="E73" s="13" t="s">
        <v>148</v>
      </c>
      <c r="F73" s="25" t="s">
        <v>256</v>
      </c>
      <c r="G73" s="15">
        <v>13</v>
      </c>
      <c r="H73" s="36" t="s">
        <v>256</v>
      </c>
      <c r="I73" s="16">
        <v>13</v>
      </c>
      <c r="J73" s="17" t="s">
        <v>268</v>
      </c>
      <c r="K73" s="18">
        <v>0.2708333333333333</v>
      </c>
      <c r="L73" s="18">
        <v>0.5</v>
      </c>
      <c r="M73" s="18">
        <v>0.22916666666666666</v>
      </c>
      <c r="N73" s="19">
        <v>0.5416666666666666</v>
      </c>
      <c r="O73" s="19">
        <v>0.7708333333333334</v>
      </c>
      <c r="P73" s="19">
        <v>0.22916666666666666</v>
      </c>
      <c r="Q73" s="20">
        <v>7.5</v>
      </c>
    </row>
    <row r="74" spans="1:17" ht="15">
      <c r="A74" s="24" t="s">
        <v>191</v>
      </c>
      <c r="B74" s="24" t="s">
        <v>272</v>
      </c>
      <c r="C74" s="24" t="s">
        <v>273</v>
      </c>
      <c r="D74" s="24" t="s">
        <v>147</v>
      </c>
      <c r="E74" s="13" t="s">
        <v>148</v>
      </c>
      <c r="F74" s="25" t="s">
        <v>255</v>
      </c>
      <c r="G74" s="15">
        <v>20</v>
      </c>
      <c r="H74" s="36"/>
      <c r="I74" s="16"/>
      <c r="J74" s="17" t="s">
        <v>113</v>
      </c>
      <c r="K74" s="18">
        <v>0.375</v>
      </c>
      <c r="L74" s="18">
        <v>0.5416666666666666</v>
      </c>
      <c r="M74" s="18">
        <v>0.16666666666666666</v>
      </c>
      <c r="N74" s="19">
        <v>0.5833333333333334</v>
      </c>
      <c r="O74" s="19">
        <v>0.7916666666666666</v>
      </c>
      <c r="P74" s="19">
        <v>0.16666666666666666</v>
      </c>
      <c r="Q74" s="20">
        <v>9.166666666666666</v>
      </c>
    </row>
    <row r="75" spans="1:17" ht="15">
      <c r="A75" s="24" t="s">
        <v>194</v>
      </c>
      <c r="B75" s="24" t="s">
        <v>208</v>
      </c>
      <c r="C75" s="24" t="s">
        <v>209</v>
      </c>
      <c r="D75" s="24" t="s">
        <v>147</v>
      </c>
      <c r="E75" s="13" t="s">
        <v>148</v>
      </c>
      <c r="F75" s="25"/>
      <c r="G75" s="15"/>
      <c r="H75" s="36" t="s">
        <v>265</v>
      </c>
      <c r="I75" s="16" t="s">
        <v>266</v>
      </c>
      <c r="J75" s="17" t="s">
        <v>266</v>
      </c>
      <c r="K75" s="18"/>
      <c r="L75" s="18"/>
      <c r="M75" s="18"/>
      <c r="N75" s="19">
        <v>0.65625</v>
      </c>
      <c r="O75" s="19">
        <v>0.9166666666666666</v>
      </c>
      <c r="P75" s="19">
        <v>0.25</v>
      </c>
      <c r="Q75" s="20">
        <v>7.5</v>
      </c>
    </row>
    <row r="76" spans="1:17" ht="15">
      <c r="A76" s="24" t="s">
        <v>191</v>
      </c>
      <c r="B76" s="24" t="s">
        <v>210</v>
      </c>
      <c r="C76" s="24" t="s">
        <v>211</v>
      </c>
      <c r="D76" s="24" t="s">
        <v>147</v>
      </c>
      <c r="E76" s="13" t="s">
        <v>148</v>
      </c>
      <c r="F76" s="25" t="s">
        <v>255</v>
      </c>
      <c r="G76" s="15">
        <v>20</v>
      </c>
      <c r="H76" s="36" t="s">
        <v>255</v>
      </c>
      <c r="I76" s="16" t="s">
        <v>113</v>
      </c>
      <c r="J76" s="17" t="s">
        <v>113</v>
      </c>
      <c r="K76" s="18">
        <v>0.2708333333333333</v>
      </c>
      <c r="L76" s="18">
        <v>0.4583333333333333</v>
      </c>
      <c r="M76" s="18">
        <v>0.1875</v>
      </c>
      <c r="N76" s="19">
        <v>0.5</v>
      </c>
      <c r="O76" s="19">
        <v>0.6875</v>
      </c>
      <c r="P76" s="19">
        <v>0.1875</v>
      </c>
      <c r="Q76" s="20">
        <v>9.166666666666666</v>
      </c>
    </row>
    <row r="77" spans="1:17" ht="15">
      <c r="A77" s="24" t="s">
        <v>191</v>
      </c>
      <c r="B77" s="24" t="s">
        <v>212</v>
      </c>
      <c r="C77" s="24" t="s">
        <v>213</v>
      </c>
      <c r="D77" s="24" t="s">
        <v>147</v>
      </c>
      <c r="E77" s="13" t="s">
        <v>148</v>
      </c>
      <c r="F77" s="25" t="s">
        <v>255</v>
      </c>
      <c r="G77" s="15">
        <v>20</v>
      </c>
      <c r="H77" s="36" t="s">
        <v>255</v>
      </c>
      <c r="I77" s="16" t="s">
        <v>113</v>
      </c>
      <c r="J77" s="17" t="s">
        <v>113</v>
      </c>
      <c r="K77" s="18">
        <v>0.2916666666666667</v>
      </c>
      <c r="L77" s="18">
        <v>0.5</v>
      </c>
      <c r="M77" s="18">
        <v>0.20833333333333334</v>
      </c>
      <c r="N77" s="19">
        <v>0.5416666666666666</v>
      </c>
      <c r="O77" s="19">
        <v>0.7083333333333334</v>
      </c>
      <c r="P77" s="19">
        <v>0.16666666666666666</v>
      </c>
      <c r="Q77" s="20">
        <v>9.166666666666666</v>
      </c>
    </row>
    <row r="78" spans="1:17" ht="15">
      <c r="A78" s="24" t="s">
        <v>194</v>
      </c>
      <c r="B78" s="24" t="s">
        <v>214</v>
      </c>
      <c r="C78" s="24" t="s">
        <v>215</v>
      </c>
      <c r="D78" s="24" t="s">
        <v>147</v>
      </c>
      <c r="E78" s="13" t="s">
        <v>148</v>
      </c>
      <c r="F78" s="25"/>
      <c r="G78" s="15"/>
      <c r="H78" s="36" t="s">
        <v>262</v>
      </c>
      <c r="I78" s="16" t="s">
        <v>263</v>
      </c>
      <c r="J78" s="17" t="s">
        <v>263</v>
      </c>
      <c r="K78" s="18">
        <v>0.2708333333333333</v>
      </c>
      <c r="L78" s="18">
        <v>0.4583333333333333</v>
      </c>
      <c r="M78" s="18">
        <v>0.1875</v>
      </c>
      <c r="N78" s="19">
        <v>0.5</v>
      </c>
      <c r="O78" s="19">
        <v>0.7708333333333334</v>
      </c>
      <c r="P78" s="19">
        <v>0.2708333333333333</v>
      </c>
      <c r="Q78" s="20">
        <v>7.5</v>
      </c>
    </row>
    <row r="79" spans="1:17" ht="15">
      <c r="A79" s="24" t="s">
        <v>191</v>
      </c>
      <c r="B79" s="24" t="s">
        <v>216</v>
      </c>
      <c r="C79" s="24" t="s">
        <v>217</v>
      </c>
      <c r="D79" s="24" t="s">
        <v>147</v>
      </c>
      <c r="E79" s="13" t="s">
        <v>148</v>
      </c>
      <c r="F79" s="25" t="s">
        <v>255</v>
      </c>
      <c r="G79" s="15">
        <v>20</v>
      </c>
      <c r="H79" s="36" t="s">
        <v>255</v>
      </c>
      <c r="I79" s="16" t="s">
        <v>113</v>
      </c>
      <c r="J79" s="17" t="s">
        <v>113</v>
      </c>
      <c r="K79" s="18">
        <v>0.3333333333333333</v>
      </c>
      <c r="L79" s="18">
        <v>0.5416666666666666</v>
      </c>
      <c r="M79" s="18">
        <v>0.20833333333333334</v>
      </c>
      <c r="N79" s="19">
        <v>0.5833333333333334</v>
      </c>
      <c r="O79" s="19">
        <v>0.75</v>
      </c>
      <c r="P79" s="19">
        <v>0.16666666666666666</v>
      </c>
      <c r="Q79" s="20">
        <v>9.166666666666666</v>
      </c>
    </row>
    <row r="80" spans="1:17" ht="15">
      <c r="A80" s="24" t="s">
        <v>194</v>
      </c>
      <c r="B80" s="24" t="s">
        <v>218</v>
      </c>
      <c r="C80" s="24" t="s">
        <v>219</v>
      </c>
      <c r="D80" s="24" t="s">
        <v>147</v>
      </c>
      <c r="E80" s="13" t="s">
        <v>148</v>
      </c>
      <c r="F80" s="25"/>
      <c r="G80" s="15"/>
      <c r="H80" s="36" t="s">
        <v>265</v>
      </c>
      <c r="I80" s="16" t="s">
        <v>266</v>
      </c>
      <c r="J80" s="17" t="s">
        <v>266</v>
      </c>
      <c r="K80" s="18"/>
      <c r="L80" s="18"/>
      <c r="M80" s="18"/>
      <c r="N80" s="19">
        <v>0.65625</v>
      </c>
      <c r="O80" s="19">
        <v>0.9166666666666666</v>
      </c>
      <c r="P80" s="19">
        <v>0.25</v>
      </c>
      <c r="Q80" s="20">
        <v>7.5</v>
      </c>
    </row>
    <row r="81" spans="1:17" ht="15">
      <c r="A81" s="24" t="s">
        <v>194</v>
      </c>
      <c r="B81" s="24" t="s">
        <v>220</v>
      </c>
      <c r="C81" s="24" t="s">
        <v>221</v>
      </c>
      <c r="D81" s="24" t="s">
        <v>147</v>
      </c>
      <c r="E81" s="13" t="s">
        <v>148</v>
      </c>
      <c r="F81" s="25" t="s">
        <v>256</v>
      </c>
      <c r="G81" s="15">
        <v>13</v>
      </c>
      <c r="H81" s="36" t="s">
        <v>256</v>
      </c>
      <c r="I81" s="16">
        <v>13</v>
      </c>
      <c r="J81" s="17" t="s">
        <v>268</v>
      </c>
      <c r="K81" s="18">
        <v>0.2708333333333333</v>
      </c>
      <c r="L81" s="18">
        <v>0.5</v>
      </c>
      <c r="M81" s="18">
        <v>0.22916666666666666</v>
      </c>
      <c r="N81" s="19">
        <v>0.5416666666666666</v>
      </c>
      <c r="O81" s="19">
        <v>0.7708333333333334</v>
      </c>
      <c r="P81" s="19">
        <v>0.22916666666666666</v>
      </c>
      <c r="Q81" s="20">
        <v>7.5</v>
      </c>
    </row>
    <row r="82" spans="1:17" ht="15">
      <c r="A82" s="24" t="s">
        <v>191</v>
      </c>
      <c r="B82" s="24" t="s">
        <v>222</v>
      </c>
      <c r="C82" s="24" t="s">
        <v>223</v>
      </c>
      <c r="D82" s="24" t="s">
        <v>147</v>
      </c>
      <c r="E82" s="13" t="s">
        <v>148</v>
      </c>
      <c r="F82" s="25" t="s">
        <v>255</v>
      </c>
      <c r="G82" s="15">
        <v>20</v>
      </c>
      <c r="H82" s="36" t="s">
        <v>255</v>
      </c>
      <c r="I82" s="16" t="s">
        <v>113</v>
      </c>
      <c r="J82" s="17" t="s">
        <v>113</v>
      </c>
      <c r="K82" s="18">
        <v>0.2708333333333333</v>
      </c>
      <c r="L82" s="18">
        <v>0.4583333333333333</v>
      </c>
      <c r="M82" s="18">
        <v>0.1875</v>
      </c>
      <c r="N82" s="19">
        <v>0.5</v>
      </c>
      <c r="O82" s="19">
        <v>0.6875</v>
      </c>
      <c r="P82" s="19">
        <v>0.1875</v>
      </c>
      <c r="Q82" s="20">
        <v>9.166666666666666</v>
      </c>
    </row>
    <row r="83" spans="1:17" ht="15">
      <c r="A83" s="24" t="s">
        <v>194</v>
      </c>
      <c r="B83" s="24" t="s">
        <v>224</v>
      </c>
      <c r="C83" s="24" t="s">
        <v>225</v>
      </c>
      <c r="D83" s="24" t="s">
        <v>147</v>
      </c>
      <c r="E83" s="13" t="s">
        <v>148</v>
      </c>
      <c r="F83" s="25"/>
      <c r="G83" s="15"/>
      <c r="H83" s="36" t="s">
        <v>262</v>
      </c>
      <c r="I83" s="16" t="s">
        <v>263</v>
      </c>
      <c r="J83" s="17" t="s">
        <v>263</v>
      </c>
      <c r="K83" s="18">
        <v>0.2708333333333333</v>
      </c>
      <c r="L83" s="18">
        <v>0.5</v>
      </c>
      <c r="M83" s="18">
        <v>0.22916666666666666</v>
      </c>
      <c r="N83" s="19">
        <v>0.5416666666666666</v>
      </c>
      <c r="O83" s="19">
        <v>0.7708333333333334</v>
      </c>
      <c r="P83" s="19">
        <v>0.22916666666666666</v>
      </c>
      <c r="Q83" s="20">
        <v>7.5</v>
      </c>
    </row>
    <row r="84" spans="1:17" ht="15">
      <c r="A84" s="24" t="s">
        <v>191</v>
      </c>
      <c r="B84" s="24" t="s">
        <v>226</v>
      </c>
      <c r="C84" s="24" t="s">
        <v>227</v>
      </c>
      <c r="D84" s="24" t="s">
        <v>147</v>
      </c>
      <c r="E84" s="13" t="s">
        <v>148</v>
      </c>
      <c r="F84" s="25" t="s">
        <v>255</v>
      </c>
      <c r="G84" s="15">
        <v>20</v>
      </c>
      <c r="H84" s="36" t="s">
        <v>255</v>
      </c>
      <c r="I84" s="16" t="s">
        <v>113</v>
      </c>
      <c r="J84" s="17" t="s">
        <v>113</v>
      </c>
      <c r="K84" s="18">
        <v>0.3333333333333333</v>
      </c>
      <c r="L84" s="18">
        <v>0.5416666666666666</v>
      </c>
      <c r="M84" s="18">
        <v>0.20833333333333334</v>
      </c>
      <c r="N84" s="19">
        <v>0.5833333333333334</v>
      </c>
      <c r="O84" s="19">
        <v>0.75</v>
      </c>
      <c r="P84" s="19">
        <v>0.16666666666666666</v>
      </c>
      <c r="Q84" s="20">
        <v>9.166666666666666</v>
      </c>
    </row>
    <row r="85" spans="1:17" ht="15">
      <c r="A85" s="24" t="s">
        <v>228</v>
      </c>
      <c r="B85" s="24" t="s">
        <v>229</v>
      </c>
      <c r="C85" s="24" t="s">
        <v>230</v>
      </c>
      <c r="D85" s="24" t="s">
        <v>147</v>
      </c>
      <c r="E85" s="13" t="s">
        <v>231</v>
      </c>
      <c r="F85" s="25" t="s">
        <v>255</v>
      </c>
      <c r="G85" s="15">
        <v>20</v>
      </c>
      <c r="H85" s="36"/>
      <c r="I85" s="16"/>
      <c r="J85" s="17" t="s">
        <v>113</v>
      </c>
      <c r="K85" s="18">
        <v>0.3333333333333333</v>
      </c>
      <c r="L85" s="18">
        <v>0.5833333333333334</v>
      </c>
      <c r="M85" s="18">
        <v>0.25</v>
      </c>
      <c r="N85" s="19"/>
      <c r="O85" s="19"/>
      <c r="P85" s="19"/>
      <c r="Q85" s="20">
        <v>7.5</v>
      </c>
    </row>
    <row r="86" spans="1:17" ht="15">
      <c r="A86" s="24" t="s">
        <v>232</v>
      </c>
      <c r="B86" s="24" t="s">
        <v>233</v>
      </c>
      <c r="C86" s="24" t="s">
        <v>234</v>
      </c>
      <c r="D86" s="24" t="s">
        <v>147</v>
      </c>
      <c r="E86" s="13" t="s">
        <v>20</v>
      </c>
      <c r="F86" s="25" t="s">
        <v>257</v>
      </c>
      <c r="G86" s="15">
        <v>6</v>
      </c>
      <c r="H86" s="36" t="s">
        <v>257</v>
      </c>
      <c r="I86" s="16">
        <v>6</v>
      </c>
      <c r="J86" s="17" t="s">
        <v>269</v>
      </c>
      <c r="K86" s="18">
        <v>0.2916666666666667</v>
      </c>
      <c r="L86" s="18">
        <v>0.4583333333333333</v>
      </c>
      <c r="M86" s="18">
        <v>0.16666666666666666</v>
      </c>
      <c r="N86" s="19">
        <v>0.5</v>
      </c>
      <c r="O86" s="19">
        <v>0.75</v>
      </c>
      <c r="P86" s="19">
        <v>0.20833333333333334</v>
      </c>
      <c r="Q86" s="20">
        <v>2.5</v>
      </c>
    </row>
    <row r="87" spans="1:17" ht="15">
      <c r="A87" s="24" t="s">
        <v>235</v>
      </c>
      <c r="B87" s="24" t="s">
        <v>236</v>
      </c>
      <c r="C87" s="24" t="s">
        <v>237</v>
      </c>
      <c r="D87" s="24" t="s">
        <v>147</v>
      </c>
      <c r="E87" s="13" t="s">
        <v>20</v>
      </c>
      <c r="F87" s="25" t="s">
        <v>258</v>
      </c>
      <c r="G87" s="15">
        <v>8</v>
      </c>
      <c r="H87" s="36" t="s">
        <v>258</v>
      </c>
      <c r="I87" s="16">
        <v>8</v>
      </c>
      <c r="J87" s="17" t="s">
        <v>270</v>
      </c>
      <c r="K87" s="18">
        <v>0.2916666666666667</v>
      </c>
      <c r="L87" s="18">
        <v>0.4583333333333333</v>
      </c>
      <c r="M87" s="18">
        <v>0.16666666666666666</v>
      </c>
      <c r="N87" s="19">
        <v>0.5</v>
      </c>
      <c r="O87" s="19">
        <v>0.75</v>
      </c>
      <c r="P87" s="19">
        <v>0.20833333333333334</v>
      </c>
      <c r="Q87" s="20">
        <v>3.3333333333333335</v>
      </c>
    </row>
    <row r="88" spans="1:17" ht="15">
      <c r="A88" s="24" t="s">
        <v>232</v>
      </c>
      <c r="B88" s="24" t="s">
        <v>238</v>
      </c>
      <c r="C88" s="24" t="s">
        <v>239</v>
      </c>
      <c r="D88" s="24" t="s">
        <v>147</v>
      </c>
      <c r="E88" s="13" t="s">
        <v>20</v>
      </c>
      <c r="F88" s="25" t="s">
        <v>259</v>
      </c>
      <c r="G88" s="15">
        <v>8</v>
      </c>
      <c r="H88" s="36" t="s">
        <v>259</v>
      </c>
      <c r="I88" s="16">
        <v>8</v>
      </c>
      <c r="J88" s="17" t="s">
        <v>270</v>
      </c>
      <c r="K88" s="18">
        <v>0.2916666666666667</v>
      </c>
      <c r="L88" s="18">
        <v>0.5</v>
      </c>
      <c r="M88" s="18">
        <v>0.16666666666666666</v>
      </c>
      <c r="N88" s="19">
        <v>0.5416666666666666</v>
      </c>
      <c r="O88" s="19">
        <v>0.75</v>
      </c>
      <c r="P88" s="19">
        <v>0.20833333333333334</v>
      </c>
      <c r="Q88" s="20">
        <v>3.3333333333333335</v>
      </c>
    </row>
    <row r="89" spans="1:17" ht="15">
      <c r="A89" s="24" t="s">
        <v>232</v>
      </c>
      <c r="B89" s="24" t="s">
        <v>240</v>
      </c>
      <c r="C89" s="24" t="s">
        <v>241</v>
      </c>
      <c r="D89" s="24" t="s">
        <v>147</v>
      </c>
      <c r="E89" s="13" t="s">
        <v>20</v>
      </c>
      <c r="F89" s="25" t="s">
        <v>260</v>
      </c>
      <c r="G89" s="15">
        <v>7</v>
      </c>
      <c r="H89" s="36" t="s">
        <v>260</v>
      </c>
      <c r="I89" s="16">
        <v>7</v>
      </c>
      <c r="J89" s="17" t="s">
        <v>271</v>
      </c>
      <c r="K89" s="18">
        <v>0.2916666666666667</v>
      </c>
      <c r="L89" s="18">
        <v>0.5</v>
      </c>
      <c r="M89" s="18">
        <v>0.16666666666666666</v>
      </c>
      <c r="N89" s="19">
        <v>0.5416666666666666</v>
      </c>
      <c r="O89" s="19">
        <v>0.75</v>
      </c>
      <c r="P89" s="19">
        <v>0.20833333333333334</v>
      </c>
      <c r="Q89" s="20">
        <v>2.9166666666666665</v>
      </c>
    </row>
    <row r="90" spans="1:17" ht="15">
      <c r="A90" s="24" t="s">
        <v>235</v>
      </c>
      <c r="B90" s="24" t="s">
        <v>242</v>
      </c>
      <c r="C90" s="24" t="s">
        <v>243</v>
      </c>
      <c r="D90" s="24" t="s">
        <v>147</v>
      </c>
      <c r="E90" s="13" t="s">
        <v>20</v>
      </c>
      <c r="F90" s="25" t="s">
        <v>261</v>
      </c>
      <c r="G90" s="15">
        <v>7</v>
      </c>
      <c r="H90" s="36" t="s">
        <v>261</v>
      </c>
      <c r="I90" s="16">
        <v>7</v>
      </c>
      <c r="J90" s="17" t="s">
        <v>271</v>
      </c>
      <c r="K90" s="18">
        <v>0.2916666666666667</v>
      </c>
      <c r="L90" s="18">
        <v>0.5</v>
      </c>
      <c r="M90" s="18">
        <v>0.16666666666666666</v>
      </c>
      <c r="N90" s="19">
        <v>0.5416666666666666</v>
      </c>
      <c r="O90" s="19">
        <v>0.75</v>
      </c>
      <c r="P90" s="19">
        <v>0.20833333333333334</v>
      </c>
      <c r="Q90" s="20">
        <v>2.9166666666666665</v>
      </c>
    </row>
    <row r="91" spans="1:17" ht="15">
      <c r="A91" s="24" t="s">
        <v>244</v>
      </c>
      <c r="B91" s="24" t="s">
        <v>245</v>
      </c>
      <c r="C91" s="24" t="s">
        <v>246</v>
      </c>
      <c r="D91" s="24" t="s">
        <v>147</v>
      </c>
      <c r="E91" s="13" t="s">
        <v>231</v>
      </c>
      <c r="F91" s="25" t="s">
        <v>255</v>
      </c>
      <c r="G91" s="15">
        <v>20</v>
      </c>
      <c r="H91" s="36" t="s">
        <v>255</v>
      </c>
      <c r="I91" s="16" t="s">
        <v>113</v>
      </c>
      <c r="J91" s="17" t="s">
        <v>113</v>
      </c>
      <c r="K91" s="18">
        <v>0.3333333333333333</v>
      </c>
      <c r="L91" s="18">
        <v>0.5</v>
      </c>
      <c r="M91" s="18">
        <v>0.16666666666666666</v>
      </c>
      <c r="N91" s="19">
        <v>0.5833333333333334</v>
      </c>
      <c r="O91" s="19">
        <v>0.7916666666666666</v>
      </c>
      <c r="P91" s="19">
        <v>0.20833333333333334</v>
      </c>
      <c r="Q91" s="20">
        <v>9.166666666666666</v>
      </c>
    </row>
    <row r="92" spans="1:17" ht="15">
      <c r="A92" s="24" t="s">
        <v>191</v>
      </c>
      <c r="B92" s="24" t="s">
        <v>247</v>
      </c>
      <c r="C92" s="24" t="s">
        <v>248</v>
      </c>
      <c r="D92" s="24" t="s">
        <v>147</v>
      </c>
      <c r="E92" s="13" t="s">
        <v>231</v>
      </c>
      <c r="F92" s="25" t="s">
        <v>255</v>
      </c>
      <c r="G92" s="15">
        <v>20</v>
      </c>
      <c r="H92" s="36" t="s">
        <v>255</v>
      </c>
      <c r="I92" s="16" t="s">
        <v>113</v>
      </c>
      <c r="J92" s="17" t="s">
        <v>113</v>
      </c>
      <c r="K92" s="18">
        <v>0.2708333333333333</v>
      </c>
      <c r="L92" s="18">
        <v>0.4583333333333333</v>
      </c>
      <c r="M92" s="18">
        <v>0.1875</v>
      </c>
      <c r="N92" s="19">
        <v>0.5208333333333334</v>
      </c>
      <c r="O92" s="19">
        <v>0.7083333333333334</v>
      </c>
      <c r="P92" s="19">
        <v>0.1875</v>
      </c>
      <c r="Q92" s="20">
        <v>9.166666666666666</v>
      </c>
    </row>
    <row r="95" ht="15">
      <c r="A95" s="31" t="s">
        <v>101</v>
      </c>
    </row>
    <row r="96" ht="15">
      <c r="A96" s="32" t="s">
        <v>102</v>
      </c>
    </row>
    <row r="97" ht="15">
      <c r="A97" s="33" t="s">
        <v>103</v>
      </c>
    </row>
    <row r="98" ht="15">
      <c r="A98" s="34" t="s">
        <v>104</v>
      </c>
    </row>
    <row r="99" ht="15">
      <c r="A99" s="35" t="s">
        <v>105</v>
      </c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  <row r="107" ht="15">
      <c r="A107" s="46"/>
    </row>
    <row r="108" ht="15">
      <c r="A108" s="46"/>
    </row>
    <row r="109" ht="15">
      <c r="A109" s="46"/>
    </row>
    <row r="110" ht="15">
      <c r="A110" s="46"/>
    </row>
    <row r="111" ht="15">
      <c r="A111" s="46"/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  <row r="124" ht="15">
      <c r="A124" s="46"/>
    </row>
    <row r="125" ht="15">
      <c r="A125" s="46"/>
    </row>
    <row r="126" ht="15">
      <c r="A126" s="46"/>
    </row>
    <row r="127" ht="15">
      <c r="A127" s="46"/>
    </row>
    <row r="128" ht="15">
      <c r="A128" s="46"/>
    </row>
    <row r="129" ht="15">
      <c r="A129" s="46"/>
    </row>
    <row r="130" ht="15">
      <c r="A130" s="46"/>
    </row>
    <row r="131" ht="15">
      <c r="A131" s="46"/>
    </row>
    <row r="132" ht="15">
      <c r="A132" s="46"/>
    </row>
    <row r="133" ht="15">
      <c r="A133" s="46"/>
    </row>
  </sheetData>
  <mergeCells count="1">
    <mergeCell ref="A102:A133"/>
  </mergeCells>
  <printOptions/>
  <pageMargins left="0.511805555555556" right="0.511805555555556" top="0.7875" bottom="0.7875" header="0.511811023622047" footer="0.511811023622047"/>
  <pageSetup fitToHeight="0" fitToWidth="1" horizontalDpi="300" verticalDpi="300" orientation="landscape" paperSize="9" scale="1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Alves do Couto Costa</dc:creator>
  <cp:keywords/>
  <dc:description/>
  <cp:lastModifiedBy>PLUG</cp:lastModifiedBy>
  <cp:lastPrinted>2024-02-14T19:27:06Z</cp:lastPrinted>
  <dcterms:created xsi:type="dcterms:W3CDTF">2022-10-06T18:28:07Z</dcterms:created>
  <dcterms:modified xsi:type="dcterms:W3CDTF">2024-02-14T19:28:25Z</dcterms:modified>
  <cp:category/>
  <cp:version/>
  <cp:contentType/>
  <cp:contentStatus/>
  <cp:revision>21</cp:revision>
</cp:coreProperties>
</file>