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showInkAnnotation="0"/>
  <bookViews>
    <workbookView xWindow="-120" yWindow="-120" windowWidth="20730" windowHeight="11160" tabRatio="320"/>
  </bookViews>
  <sheets>
    <sheet name="MODELO" sheetId="18" r:id="rId1"/>
  </sheets>
  <definedNames>
    <definedName name="_xlnm._FilterDatabase" localSheetId="0" hidden="1">MODELO!$A$5:$K$116</definedName>
  </definedNames>
  <calcPr calcId="144525"/>
</workbook>
</file>

<file path=xl/calcChain.xml><?xml version="1.0" encoding="utf-8"?>
<calcChain xmlns="http://schemas.openxmlformats.org/spreadsheetml/2006/main">
  <c r="I12" i="18" l="1"/>
  <c r="I15" i="18"/>
  <c r="I65" i="18"/>
  <c r="I102" i="18" l="1"/>
  <c r="I39" i="18"/>
  <c r="I32" i="18"/>
  <c r="I19" i="18"/>
  <c r="I95" i="18"/>
  <c r="I103" i="18"/>
  <c r="I49" i="18"/>
  <c r="I86" i="18"/>
  <c r="I53" i="18"/>
  <c r="I61" i="18"/>
  <c r="I63" i="18"/>
  <c r="I73" i="18"/>
  <c r="I33" i="18"/>
  <c r="I93" i="18"/>
  <c r="I37" i="18"/>
  <c r="I84" i="18"/>
  <c r="I78" i="18"/>
  <c r="I96" i="18"/>
  <c r="I31" i="18"/>
  <c r="I59" i="18"/>
  <c r="I18" i="18"/>
  <c r="I16" i="18"/>
  <c r="I24" i="18"/>
  <c r="I7" i="18"/>
  <c r="I104" i="18"/>
  <c r="I44" i="18"/>
  <c r="I80" i="18"/>
  <c r="I38" i="18"/>
  <c r="I9" i="18"/>
  <c r="I101" i="18"/>
  <c r="I100" i="18"/>
  <c r="I89" i="18"/>
  <c r="I57" i="18"/>
  <c r="I48" i="18"/>
  <c r="I35" i="18"/>
  <c r="I21" i="18"/>
  <c r="I22" i="18"/>
  <c r="I88" i="18"/>
  <c r="I76" i="18"/>
  <c r="I67" i="18"/>
  <c r="I98" i="18"/>
  <c r="I97" i="18"/>
  <c r="I94" i="18"/>
  <c r="I90" i="18"/>
  <c r="I83" i="18"/>
  <c r="I77" i="18"/>
  <c r="I75" i="18"/>
  <c r="I74" i="18"/>
  <c r="I68" i="18"/>
  <c r="I66" i="18"/>
  <c r="I50" i="18"/>
  <c r="I45" i="18"/>
  <c r="I43" i="18"/>
  <c r="I40" i="18"/>
  <c r="I34" i="18"/>
  <c r="I30" i="18"/>
  <c r="I29" i="18"/>
  <c r="I28" i="18"/>
  <c r="I26" i="18"/>
  <c r="I20" i="18"/>
  <c r="I17" i="18"/>
  <c r="I14" i="18"/>
  <c r="I13" i="18"/>
  <c r="I11" i="18"/>
  <c r="I10" i="18"/>
  <c r="I8" i="18"/>
  <c r="I81" i="18"/>
  <c r="I51" i="18"/>
  <c r="I55" i="18"/>
  <c r="I41" i="18"/>
  <c r="I27" i="18"/>
  <c r="I85" i="18"/>
  <c r="I72" i="18"/>
  <c r="I36" i="18"/>
  <c r="I91" i="18"/>
  <c r="I70" i="18"/>
  <c r="I56" i="18"/>
  <c r="I46" i="18"/>
  <c r="I23" i="18"/>
  <c r="I92" i="18"/>
  <c r="I99" i="18"/>
  <c r="I87" i="18"/>
  <c r="I69" i="18"/>
  <c r="I60" i="18"/>
  <c r="I52" i="18"/>
  <c r="I42" i="18"/>
  <c r="I25" i="18"/>
</calcChain>
</file>

<file path=xl/sharedStrings.xml><?xml version="1.0" encoding="utf-8"?>
<sst xmlns="http://schemas.openxmlformats.org/spreadsheetml/2006/main" count="716" uniqueCount="295">
  <si>
    <t>NOME PROFISSIONAL</t>
  </si>
  <si>
    <t>Nº CONSELHO</t>
  </si>
  <si>
    <t>ESPECIALIDADE</t>
  </si>
  <si>
    <t>UNIDADE FUNCIONAL</t>
  </si>
  <si>
    <t>SERVIÇO DE SAÚDE OFERTADO</t>
  </si>
  <si>
    <t>FISIOTERAPIA</t>
  </si>
  <si>
    <t>AMBULATÓRIO</t>
  </si>
  <si>
    <t xml:space="preserve">Serviço de Atendimento Fisioterapêltico Ambulatorial  </t>
  </si>
  <si>
    <t xml:space="preserve">CRISTINA MARIA DE JESUS BRANDÃO </t>
  </si>
  <si>
    <t>JAQUELINE MARINS PEREIRA</t>
  </si>
  <si>
    <t xml:space="preserve">INTERNAÇÃO </t>
  </si>
  <si>
    <t>LUIS CÉSAR TAVARES MAFFRA</t>
  </si>
  <si>
    <t>RODOLFO DE ALMEIDA GUERRA</t>
  </si>
  <si>
    <t xml:space="preserve">NATHALIA LIMA SIQUEIRA </t>
  </si>
  <si>
    <t xml:space="preserve">Serviço de Atendimento Nutricional Ambulatorial  </t>
  </si>
  <si>
    <t>MARCELA GARCIA REIS</t>
  </si>
  <si>
    <t xml:space="preserve">LUCIANE MAGALHÃES DA CUNHA </t>
  </si>
  <si>
    <t>TÉC. NUTRICIONAL</t>
  </si>
  <si>
    <t xml:space="preserve">Serviço Técnico Nutricional Ambulatorial  </t>
  </si>
  <si>
    <t>MARIA MADALENA MOREIRA SILVA</t>
  </si>
  <si>
    <t>EIRE VALE GONÇALVES JAYME</t>
  </si>
  <si>
    <t xml:space="preserve">Serviço de Atendimento Psicólogico Ambulatorial  </t>
  </si>
  <si>
    <t>JULLIA HISTEFANY ADOLFO FERNANDES DA SILVA</t>
  </si>
  <si>
    <t xml:space="preserve">LILIAN MARY FERREIRA DA SILVA </t>
  </si>
  <si>
    <t xml:space="preserve">ASSISTENTE SOCIAL </t>
  </si>
  <si>
    <t xml:space="preserve">Serviço de Assistencia Social  Ambulatorial  </t>
  </si>
  <si>
    <t xml:space="preserve">JULIANA GOMES RODRIGUES </t>
  </si>
  <si>
    <t>LORIVAL CARDOSO D ALMEIDA</t>
  </si>
  <si>
    <t>MARCIA DE ALMEIDA NERY</t>
  </si>
  <si>
    <t>LINDSEI MARIA GUIMARÃES</t>
  </si>
  <si>
    <t>MARTA GOMES DE OLIVEIRA NAKANO</t>
  </si>
  <si>
    <t>CRN -17403</t>
  </si>
  <si>
    <t>CREFITO-1821113</t>
  </si>
  <si>
    <t>CREFITO-87015</t>
  </si>
  <si>
    <t>CREFITO-162137</t>
  </si>
  <si>
    <t>CRN-7581/1</t>
  </si>
  <si>
    <t>CRN-0999-T</t>
  </si>
  <si>
    <t>CRN -923</t>
  </si>
  <si>
    <t>CRP - 09/0008316</t>
  </si>
  <si>
    <t>CRP- 09/016421</t>
  </si>
  <si>
    <t>CRP-09/0002223</t>
  </si>
  <si>
    <t>CFESS -1994</t>
  </si>
  <si>
    <t>CFESS-2487</t>
  </si>
  <si>
    <t>CFESS-7802</t>
  </si>
  <si>
    <t>CFESS- 1002</t>
  </si>
  <si>
    <t>CRO-285</t>
  </si>
  <si>
    <t>CRO- 738</t>
  </si>
  <si>
    <t xml:space="preserve">ISRAEL DE CARVALHO MEDEIROS </t>
  </si>
  <si>
    <t>CONDUTOR</t>
  </si>
  <si>
    <t xml:space="preserve">WILLIAN KLEISSON SOARES PEREIRA </t>
  </si>
  <si>
    <t xml:space="preserve">DANIELLA BATISTA DOS ANJOS COELHO </t>
  </si>
  <si>
    <t>COREN     406375</t>
  </si>
  <si>
    <t>ENFERMAGEM</t>
  </si>
  <si>
    <t>Assistência de Enfermagem</t>
  </si>
  <si>
    <t>JOSÉLIA ALVES MACIEL</t>
  </si>
  <si>
    <t>COREN     244183</t>
  </si>
  <si>
    <t xml:space="preserve">LÊTICIA SOUZA SANTOS </t>
  </si>
  <si>
    <t>COREN     666393</t>
  </si>
  <si>
    <t xml:space="preserve">VANESSA QUIRINO DOS SANTOS </t>
  </si>
  <si>
    <t>DANILLO DE OLIVEIRA FERREIRA</t>
  </si>
  <si>
    <t>TEC. ENFERMAGEM</t>
  </si>
  <si>
    <t xml:space="preserve">ELIANE MARIA DA CONCEIÇÃO </t>
  </si>
  <si>
    <t>REGIANE ARAÚJO DA SILVA</t>
  </si>
  <si>
    <t>HELENA MARA FONSECA</t>
  </si>
  <si>
    <t>ADRIANO ROMÃO</t>
  </si>
  <si>
    <t xml:space="preserve">INEVES DIAS </t>
  </si>
  <si>
    <t>JANE MARIA SILVA</t>
  </si>
  <si>
    <t>LUCIANA JOSÉ RODRIGUES</t>
  </si>
  <si>
    <t>IDELTA APARECIDA DE OLIVEIRA</t>
  </si>
  <si>
    <t>COREN    245329</t>
  </si>
  <si>
    <t>MARIA ESMERALDINA SOARES CAMARGO</t>
  </si>
  <si>
    <t>MARIA REGINA RODRIGUES ALVES</t>
  </si>
  <si>
    <t>MARCILEIDE VENICIO FERREIRA</t>
  </si>
  <si>
    <t xml:space="preserve">VALDIVA SANTOS DA SILVA </t>
  </si>
  <si>
    <t>VALERIA NEVES RAMOS</t>
  </si>
  <si>
    <t>ALESSANDRA PEIXOTO DA SILVA</t>
  </si>
  <si>
    <t>ANA PAULA SILVA</t>
  </si>
  <si>
    <t>CARLOS HENRIQUE GIROTO</t>
  </si>
  <si>
    <t xml:space="preserve">GLEIDES TEODORO MENDES SILVA </t>
  </si>
  <si>
    <t xml:space="preserve">MÉDICO CLÍNICO </t>
  </si>
  <si>
    <t>N° RQE</t>
  </si>
  <si>
    <t>N/A</t>
  </si>
  <si>
    <t>GRAZIELLE BLANCO ROSSI NUNES RORIZ ARRAES</t>
  </si>
  <si>
    <t>KEVIN SEIDI BOUFLEUER KOSHIBA</t>
  </si>
  <si>
    <t>PATRICIA SOUZA LOBO</t>
  </si>
  <si>
    <t>VICTORIA ALVES MELO</t>
  </si>
  <si>
    <t>CRM-32408-GO</t>
  </si>
  <si>
    <t>CRM-13365 - GO</t>
  </si>
  <si>
    <t>CRM- 26412 - GO</t>
  </si>
  <si>
    <t>CRM-14069 - GO</t>
  </si>
  <si>
    <t>CRM-32860-GO</t>
  </si>
  <si>
    <t>GRÉCIA QUINTA RIBEIRO DE SOUZA</t>
  </si>
  <si>
    <t>MÉDICO DO TRABALHO</t>
  </si>
  <si>
    <t>SESMT</t>
  </si>
  <si>
    <t>INFECTOLOGIA</t>
  </si>
  <si>
    <t>CRM-11619</t>
  </si>
  <si>
    <t xml:space="preserve">ODONTOLOGIA </t>
  </si>
  <si>
    <t xml:space="preserve">Serviço Odontólogico Ambulatorial  </t>
  </si>
  <si>
    <t>RQE 14847</t>
  </si>
  <si>
    <t xml:space="preserve">Serviço de Atendimento Infecto Ambulatorial  </t>
  </si>
  <si>
    <t>RQE 14828</t>
  </si>
  <si>
    <t>RQE 17175</t>
  </si>
  <si>
    <t>DERMATOLOGIA</t>
  </si>
  <si>
    <t xml:space="preserve">Serviço de Atendimento Dermatólogico Ambulatorial  </t>
  </si>
  <si>
    <t>RQE 16942</t>
  </si>
  <si>
    <t>RQE 15.788</t>
  </si>
  <si>
    <t xml:space="preserve">PSIQUIATRIA </t>
  </si>
  <si>
    <t xml:space="preserve">Serviço de Atendimento Psiquiatrico Ambulatorial  </t>
  </si>
  <si>
    <t>PNEUMOLOGIA</t>
  </si>
  <si>
    <t xml:space="preserve">Serviço de Atendimento Pneumológico Ambulatorial  </t>
  </si>
  <si>
    <t>RQE 14240</t>
  </si>
  <si>
    <t>GASTROENTEROLOGIA</t>
  </si>
  <si>
    <t xml:space="preserve">Serviço de Atendimento Gastroenterológico Ambulatorial  </t>
  </si>
  <si>
    <t>COLOPROCTOLOGIA</t>
  </si>
  <si>
    <t xml:space="preserve">Serviço de Atendimento Coloproctológico Ambulatorial  </t>
  </si>
  <si>
    <t>JOÃO LUCAS NETO</t>
  </si>
  <si>
    <t>RQE 16049</t>
  </si>
  <si>
    <t xml:space="preserve">Serviço de Atendimento Ginicológico Ambulatorial  </t>
  </si>
  <si>
    <t xml:space="preserve">Serviço de Atendimento Cardiológico Ambulatorial  </t>
  </si>
  <si>
    <t xml:space="preserve">CRO/GO-5633 </t>
  </si>
  <si>
    <t>CRO/GO-5668</t>
  </si>
  <si>
    <t>CRM-23116 - GO</t>
  </si>
  <si>
    <t>ÂNGELA BEATRIZ CAVALCANTE DE AMORIM IZAC</t>
  </si>
  <si>
    <t>CRM -15781 - GO</t>
  </si>
  <si>
    <t>CRM-25284 - GO</t>
  </si>
  <si>
    <t>CRM-25533 - GO</t>
  </si>
  <si>
    <t>CRM-23967 - GO</t>
  </si>
  <si>
    <t>CRM-17983/GO</t>
  </si>
  <si>
    <t>CRM-24328 - GO</t>
  </si>
  <si>
    <t>FLÁVIA ALVES DE SOUZA</t>
  </si>
  <si>
    <t xml:space="preserve">COREN 1216670 </t>
  </si>
  <si>
    <t>CREFITO-2232566</t>
  </si>
  <si>
    <t xml:space="preserve">SARA COELHO AVELINO </t>
  </si>
  <si>
    <t>COREN 248456</t>
  </si>
  <si>
    <t>KLISNEY RODRIGUES TORRES</t>
  </si>
  <si>
    <t>CRO GO 13910</t>
  </si>
  <si>
    <t>PJ</t>
  </si>
  <si>
    <t>CLT</t>
  </si>
  <si>
    <t>NEUROLOGIA</t>
  </si>
  <si>
    <t>-</t>
  </si>
  <si>
    <t>GABRIEL GONÇALVES REZENDE OLIVEIRA</t>
  </si>
  <si>
    <t>HEVELIM OLIVEIRA ROTULO</t>
  </si>
  <si>
    <t>KATIUSCIA SILVA GOMES</t>
  </si>
  <si>
    <t>CREFITO-134218-F</t>
  </si>
  <si>
    <t>SÔNIA MARIA SOARES SILVA</t>
  </si>
  <si>
    <t xml:space="preserve">ALESSANDRA CANDIDA DA SILVA </t>
  </si>
  <si>
    <t>COREN  1170641</t>
  </si>
  <si>
    <t xml:space="preserve">JOSCIENE  SILVA  DE   SOUZA </t>
  </si>
  <si>
    <t>COREN 1340243</t>
  </si>
  <si>
    <t xml:space="preserve">LUCIANA BARBOSA LEITE </t>
  </si>
  <si>
    <t>LUIZA ASSAD TERRA</t>
  </si>
  <si>
    <t>THALITA DAYRELL LEITE QUINAN</t>
  </si>
  <si>
    <t>CRM - 18249 - GO</t>
  </si>
  <si>
    <t>RQE  12363</t>
  </si>
  <si>
    <t>PÂMELLA WANDER ROSA</t>
  </si>
  <si>
    <t>RQE 16664</t>
  </si>
  <si>
    <t>CRM-23704 - GO</t>
  </si>
  <si>
    <t>FLORENCE MARIA EVANGELISTA BUENO</t>
  </si>
  <si>
    <t>LUCCAS FERNANDES QUEIROZ</t>
  </si>
  <si>
    <t>CRM- 24102 - GO</t>
  </si>
  <si>
    <t>AGEMIRO JOAQUIM LOPES</t>
  </si>
  <si>
    <t>CASA DE APOIO</t>
  </si>
  <si>
    <t>SEBASTIANA ROSA GONÇALVES DE BRITO</t>
  </si>
  <si>
    <t>COREN 133269</t>
  </si>
  <si>
    <t>MÔNICA ROSA VIEIRA</t>
  </si>
  <si>
    <t>COREN 114488</t>
  </si>
  <si>
    <t>ELIANA MARIA BRÁS</t>
  </si>
  <si>
    <t>COREN 330437</t>
  </si>
  <si>
    <t>LUDMILLA DIAS DA SILVA</t>
  </si>
  <si>
    <t>COREN 343768</t>
  </si>
  <si>
    <t>NATHÁLIA PEREIRA DA SILVA</t>
  </si>
  <si>
    <t>COREN 569676</t>
  </si>
  <si>
    <t xml:space="preserve">ANA MARIA DE JESUS OLIVEIRA BRAGA </t>
  </si>
  <si>
    <t>COREN 37217</t>
  </si>
  <si>
    <t>NARA LIDIA OLIVEIRA FONSECA</t>
  </si>
  <si>
    <t>CRM 021010 GO</t>
  </si>
  <si>
    <t>GINECOLOGIA</t>
  </si>
  <si>
    <t>RQE 14281</t>
  </si>
  <si>
    <t>07:00
13:00</t>
  </si>
  <si>
    <t>AUX. ENFERMAGEM</t>
  </si>
  <si>
    <t>16h</t>
  </si>
  <si>
    <t>REUMATOLOGIA</t>
  </si>
  <si>
    <t>NUTRIÇÃO</t>
  </si>
  <si>
    <t>GUSTAVO MARTINS FIORAVANTE PINTO</t>
  </si>
  <si>
    <t>07:00
19:00</t>
  </si>
  <si>
    <t>19:00
07:00</t>
  </si>
  <si>
    <t>CRM 32408 - GO</t>
  </si>
  <si>
    <t>LUIZ EDUARDO DE ARAUJO ROCHA</t>
  </si>
  <si>
    <t>CRM - 34794 - GO</t>
  </si>
  <si>
    <t xml:space="preserve">LETHÍCIA RIBEIRO DE JESUS </t>
  </si>
  <si>
    <t>CRM - 29327 - GO</t>
  </si>
  <si>
    <t>YASMIN DE MELO BARROS DAMÁSIO</t>
  </si>
  <si>
    <t>CRM - 34155 - GO</t>
  </si>
  <si>
    <t>UNIDADE DE SAÚDE: CENTRO ESTADUAL DE ATENÇÃO PROLONGADA E CASA DE APOIO CONDOMÍNIO SOLIDARIEDADE (CEAP-SOL)</t>
  </si>
  <si>
    <t>EMISSÃO:</t>
  </si>
  <si>
    <t>CARDIOLOGIA</t>
  </si>
  <si>
    <t>SES</t>
  </si>
  <si>
    <t>LUCIENE GOMES DIAS DOS SANTOS</t>
  </si>
  <si>
    <t>COREN 740621</t>
  </si>
  <si>
    <t xml:space="preserve">Serviço de Atendimento Terapêutico Ocupacional Ambulatorial  </t>
  </si>
  <si>
    <t>TAINÁ RAKAN ALVES PÓVOA</t>
  </si>
  <si>
    <t>CREFITO 12539</t>
  </si>
  <si>
    <t>TERAP. OCUPACIONAL</t>
  </si>
  <si>
    <t>Serviços Gerais</t>
  </si>
  <si>
    <t>Assistência Técnica de Enfermagem</t>
  </si>
  <si>
    <t xml:space="preserve">Serviço de Atendimento Médico </t>
  </si>
  <si>
    <t>Serviço de Atendimento Médico  ao Colaborador</t>
  </si>
  <si>
    <t xml:space="preserve">Serviço de Atendimento Fisioterapêutico Ambulatorial  </t>
  </si>
  <si>
    <t>Serviço de Atendimento Reumatologista Ambulatorial</t>
  </si>
  <si>
    <t xml:space="preserve">Serviço Técnico em Saúde Bucal  Ambulatorial  </t>
  </si>
  <si>
    <t xml:space="preserve">Serviço de Atendimento Neurológico Ambulatorial  </t>
  </si>
  <si>
    <t>JOÃO VITOR DE PAULA MENDANHA</t>
  </si>
  <si>
    <t>CRM-20125 - GO</t>
  </si>
  <si>
    <t>MARIANA QUINTINO RABELO</t>
  </si>
  <si>
    <t>MARIANA BELIZARIO VIEIRA</t>
  </si>
  <si>
    <t>ANDREA CORREIA FERNANDES DE SOUZA</t>
  </si>
  <si>
    <t>COREN 108336</t>
  </si>
  <si>
    <t>DANIELA LEÃO AMÂNCIO</t>
  </si>
  <si>
    <t>ANANDA SILVÉRIO RIBEIRO DIAS</t>
  </si>
  <si>
    <t>ADRIA DE ALMEIDA SANTANA</t>
  </si>
  <si>
    <t>CRM - 19399 - GO</t>
  </si>
  <si>
    <t>MAYSA MONTIJO BORGES TAVEIRA</t>
  </si>
  <si>
    <t>CRM - 36143 - GO</t>
  </si>
  <si>
    <t>6h</t>
  </si>
  <si>
    <t>CAROLLINE  FERNANDES ARAÚJO MAIA BONFIM</t>
  </si>
  <si>
    <t>JOSÉLIA MENDES DOS SANTOS</t>
  </si>
  <si>
    <t>COREN 179064</t>
  </si>
  <si>
    <t>TEC. EM SAÚDE BUCAL</t>
  </si>
  <si>
    <t>CRO-01522</t>
  </si>
  <si>
    <t>COREN 52513</t>
  </si>
  <si>
    <t>COREN 628147</t>
  </si>
  <si>
    <t>COREN 668668</t>
  </si>
  <si>
    <t>COREN 1436295</t>
  </si>
  <si>
    <t>COREN 422452</t>
  </si>
  <si>
    <t>COREN  749594</t>
  </si>
  <si>
    <t>COREN 112421</t>
  </si>
  <si>
    <t>COREN 13742</t>
  </si>
  <si>
    <t>COREN 678765</t>
  </si>
  <si>
    <t>COREN 70558</t>
  </si>
  <si>
    <t>COREN 22519</t>
  </si>
  <si>
    <t>COREN 134425</t>
  </si>
  <si>
    <t>COREN 41001</t>
  </si>
  <si>
    <t>COREN 178383</t>
  </si>
  <si>
    <t>COREN 1780214</t>
  </si>
  <si>
    <t>COREN 142990</t>
  </si>
  <si>
    <t>COREN 1021302</t>
  </si>
  <si>
    <t>CRISTIANE DIAS DE JESUS</t>
  </si>
  <si>
    <t>CRP 09/004773</t>
  </si>
  <si>
    <t>PSICOLOGIA</t>
  </si>
  <si>
    <t>07:00
13:30</t>
  </si>
  <si>
    <t>19:00
19:30</t>
  </si>
  <si>
    <t>GUSTAVO MOREIRA CAMARGO</t>
  </si>
  <si>
    <t>CRF- 18261</t>
  </si>
  <si>
    <t>FARMÁCIA</t>
  </si>
  <si>
    <t>Serviço de Atendimento Farmacêutico</t>
  </si>
  <si>
    <t>GISLAINE APARECIDA MARQUES MARTINS</t>
  </si>
  <si>
    <t>CRF-10907</t>
  </si>
  <si>
    <t xml:space="preserve">VÍNCULO EMPREGATÍCIO </t>
  </si>
  <si>
    <t xml:space="preserve">HORÁRIO DE ENTRADA </t>
  </si>
  <si>
    <t>HORÁRIO DE SAÍDA</t>
  </si>
  <si>
    <t xml:space="preserve">CARGA HORÁRIA MENSAL </t>
  </si>
  <si>
    <t>PLANTÕES/DIAS TRABALHADOS</t>
  </si>
  <si>
    <t>NATHALIA MIGUEL COSTA MONTEIRO</t>
  </si>
  <si>
    <t>CRM - 27134</t>
  </si>
  <si>
    <t xml:space="preserve">RQE 20134 </t>
  </si>
  <si>
    <t>JOÃO VITOR PERCUSSOR SILVA</t>
  </si>
  <si>
    <t>CRM 28254 - GO</t>
  </si>
  <si>
    <t>WAGNER RIBEIRO DE FREITAS NERY ALVES</t>
  </si>
  <si>
    <t>COREN  365997</t>
  </si>
  <si>
    <t>CAMILA PEREIRA DE OLIVEIRA</t>
  </si>
  <si>
    <t>CRM - 20567</t>
  </si>
  <si>
    <t>13:00
17:00</t>
  </si>
  <si>
    <t>08:00
08:00</t>
  </si>
  <si>
    <t>12:00
16:00</t>
  </si>
  <si>
    <t>ANA LUIZA ESPINDULA ROCHA</t>
  </si>
  <si>
    <t>CRM - 36079 - GO</t>
  </si>
  <si>
    <t>HEITOR COSTA TAVARES</t>
  </si>
  <si>
    <t>CRM - 32499 - GO</t>
  </si>
  <si>
    <t>Y</t>
  </si>
  <si>
    <t>MURILO PIRES FERREIRA DA SILVA</t>
  </si>
  <si>
    <t>CRM - 22132  - GO</t>
  </si>
  <si>
    <t>CRM 26689- GO</t>
  </si>
  <si>
    <t>OBS.: A ESPECIALIDADE DE NEFROLOGIA FOI INCORPORADA NO 15º TERMO ADITIVO AO TTG Nº 003-2013 – SES-GO, NO ENTANTO, AINDA NÃO FOI REALIZADO A CONTRATAÇÃO DO PROFISSIONAL.</t>
  </si>
  <si>
    <t>ESCALA DE TRABALHO - SERVIÇOS MÉDICOS E MULTIPROFISSIONAIS PREVISTOS</t>
  </si>
  <si>
    <t>DIRETORA TÉCNICA CEAP-SOL/ISG</t>
  </si>
  <si>
    <t xml:space="preserve">DRA. THAIS LOPES SAFATLE DOURADO          
</t>
  </si>
  <si>
    <t>RQE-14865</t>
  </si>
  <si>
    <t>RQE-15991</t>
  </si>
  <si>
    <t>AMANDA SOARES RIBEIRO JORGE REIS</t>
  </si>
  <si>
    <t>CRM-17807 - GO</t>
  </si>
  <si>
    <t>RQE 11867</t>
  </si>
  <si>
    <t>COMPETÊNCIA: JANEIRO/2026</t>
  </si>
  <si>
    <t>MARIANA MELO SOARES</t>
  </si>
  <si>
    <t>CRM-26963</t>
  </si>
  <si>
    <t>RQE 20103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</si>
</sst>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14" x14ac:knownFonts="1">
    <font>
      <sz val="10"/>
      <color rgb="FF000000"/>
      <name val="Arial"/>
      <family val="2"/>
    </font>
    <font>
      <sz val="10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0"/>
      <color indexed="8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theme="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7">
    <xf numFmtId="0" fontId="0" fillId="0" borderId="0"/>
    <xf numFmtId="0" fontId="5" fillId="0" borderId="0" applyNumberForma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7" fillId="0" borderId="0"/>
    <xf numFmtId="0" fontId="3" fillId="0" borderId="0"/>
    <xf numFmtId="0" fontId="8" fillId="0" borderId="0"/>
    <xf numFmtId="0" fontId="7" fillId="0" borderId="0"/>
    <xf numFmtId="0" fontId="8" fillId="0" borderId="0"/>
    <xf numFmtId="0" fontId="4" fillId="0" borderId="0"/>
    <xf numFmtId="0" fontId="7" fillId="0" borderId="0"/>
  </cellStyleXfs>
  <cellXfs count="81">
    <xf numFmtId="0" fontId="0" fillId="0" borderId="0" xfId="0"/>
    <xf numFmtId="0" fontId="9" fillId="2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1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17" fontId="9" fillId="0" borderId="1" xfId="0" applyNumberFormat="1" applyFont="1" applyBorder="1" applyAlignment="1" applyProtection="1">
      <alignment horizontal="center" vertical="center" wrapText="1"/>
      <protection locked="0"/>
    </xf>
    <xf numFmtId="0" fontId="9" fillId="0" borderId="0" xfId="0" applyFont="1" applyAlignment="1">
      <alignment wrapText="1"/>
    </xf>
    <xf numFmtId="20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20" fontId="9" fillId="0" borderId="1" xfId="0" applyNumberFormat="1" applyFont="1" applyBorder="1" applyAlignment="1">
      <alignment horizontal="center" vertical="center"/>
    </xf>
    <xf numFmtId="0" fontId="9" fillId="0" borderId="0" xfId="0" applyFont="1" applyAlignment="1">
      <alignment horizontal="left" wrapText="1"/>
    </xf>
    <xf numFmtId="0" fontId="9" fillId="0" borderId="0" xfId="0" applyFont="1" applyAlignment="1">
      <alignment horizontal="center" wrapText="1"/>
    </xf>
    <xf numFmtId="14" fontId="9" fillId="0" borderId="0" xfId="0" applyNumberFormat="1" applyFont="1" applyAlignment="1">
      <alignment horizontal="center" wrapText="1"/>
    </xf>
    <xf numFmtId="4" fontId="9" fillId="0" borderId="0" xfId="0" applyNumberFormat="1" applyFont="1" applyAlignment="1">
      <alignment wrapText="1"/>
    </xf>
    <xf numFmtId="0" fontId="10" fillId="0" borderId="0" xfId="0" applyFont="1" applyAlignment="1">
      <alignment wrapText="1"/>
    </xf>
    <xf numFmtId="0" fontId="9" fillId="2" borderId="0" xfId="0" applyFont="1" applyFill="1" applyAlignment="1" applyProtection="1">
      <alignment horizontal="center" vertical="center" wrapText="1"/>
      <protection locked="0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20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20" fontId="9" fillId="2" borderId="1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right" vertical="center" wrapText="1"/>
    </xf>
    <xf numFmtId="0" fontId="9" fillId="2" borderId="1" xfId="10" applyFont="1" applyFill="1" applyBorder="1" applyAlignment="1" applyProtection="1">
      <alignment horizontal="center" vertical="center" wrapText="1"/>
      <protection locked="0"/>
    </xf>
    <xf numFmtId="0" fontId="9" fillId="2" borderId="1" xfId="0" applyFont="1" applyFill="1" applyBorder="1" applyAlignment="1">
      <alignment horizontal="center" wrapText="1"/>
    </xf>
    <xf numFmtId="20" fontId="9" fillId="2" borderId="1" xfId="0" applyNumberFormat="1" applyFont="1" applyFill="1" applyBorder="1" applyAlignment="1">
      <alignment horizontal="center" vertical="center" wrapText="1"/>
    </xf>
    <xf numFmtId="0" fontId="9" fillId="2" borderId="1" xfId="10" applyFont="1" applyFill="1" applyBorder="1" applyAlignment="1">
      <alignment horizontal="center" vertical="center" wrapText="1"/>
    </xf>
    <xf numFmtId="0" fontId="9" fillId="2" borderId="1" xfId="0" quotePrefix="1" applyFont="1" applyFill="1" applyBorder="1" applyAlignment="1" applyProtection="1">
      <alignment horizontal="center" vertical="center" wrapText="1"/>
      <protection locked="0"/>
    </xf>
    <xf numFmtId="17" fontId="9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9" fillId="3" borderId="0" xfId="0" applyFont="1" applyFill="1" applyAlignment="1">
      <alignment wrapText="1"/>
    </xf>
    <xf numFmtId="20" fontId="9" fillId="3" borderId="1" xfId="0" applyNumberFormat="1" applyFont="1" applyFill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center" vertical="center" wrapText="1"/>
    </xf>
    <xf numFmtId="0" fontId="9" fillId="2" borderId="0" xfId="0" applyFont="1" applyFill="1" applyAlignment="1">
      <alignment wrapText="1"/>
    </xf>
    <xf numFmtId="0" fontId="9" fillId="3" borderId="1" xfId="0" applyFont="1" applyFill="1" applyBorder="1" applyAlignment="1" applyProtection="1">
      <alignment horizontal="center" vertical="center" wrapText="1"/>
      <protection locked="0"/>
    </xf>
    <xf numFmtId="1" fontId="9" fillId="2" borderId="1" xfId="0" applyNumberFormat="1" applyFont="1" applyFill="1" applyBorder="1" applyAlignment="1">
      <alignment horizontal="center" vertical="center"/>
    </xf>
    <xf numFmtId="20" fontId="9" fillId="3" borderId="1" xfId="0" applyNumberFormat="1" applyFont="1" applyFill="1" applyBorder="1" applyAlignment="1">
      <alignment horizontal="center" vertical="center"/>
    </xf>
    <xf numFmtId="0" fontId="9" fillId="2" borderId="0" xfId="0" applyFont="1" applyFill="1" applyAlignment="1">
      <alignment vertical="center" wrapText="1"/>
    </xf>
    <xf numFmtId="0" fontId="11" fillId="2" borderId="0" xfId="0" applyFont="1" applyFill="1" applyAlignment="1" applyProtection="1">
      <alignment horizontal="center" vertical="center" wrapText="1"/>
      <protection locked="0"/>
    </xf>
    <xf numFmtId="14" fontId="11" fillId="0" borderId="0" xfId="0" applyNumberFormat="1" applyFont="1" applyAlignment="1">
      <alignment horizontal="left" vertical="center" wrapText="1"/>
    </xf>
    <xf numFmtId="0" fontId="11" fillId="2" borderId="0" xfId="0" applyFont="1" applyFill="1" applyAlignment="1" applyProtection="1">
      <alignment vertical="center" wrapText="1"/>
      <protection locked="0"/>
    </xf>
    <xf numFmtId="0" fontId="12" fillId="2" borderId="0" xfId="0" applyFont="1" applyFill="1" applyAlignment="1" applyProtection="1">
      <alignment vertical="center" wrapText="1"/>
      <protection locked="0"/>
    </xf>
    <xf numFmtId="0" fontId="9" fillId="2" borderId="4" xfId="0" applyFont="1" applyFill="1" applyBorder="1" applyAlignment="1" applyProtection="1">
      <alignment horizontal="left" vertical="center" wrapText="1"/>
      <protection locked="0"/>
    </xf>
    <xf numFmtId="0" fontId="9" fillId="2" borderId="5" xfId="10" applyFont="1" applyFill="1" applyBorder="1" applyAlignment="1" applyProtection="1">
      <alignment horizontal="center" vertical="center" wrapText="1"/>
      <protection locked="0"/>
    </xf>
    <xf numFmtId="0" fontId="9" fillId="2" borderId="5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/>
    </xf>
    <xf numFmtId="20" fontId="9" fillId="2" borderId="5" xfId="0" applyNumberFormat="1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left" vertical="center" wrapText="1"/>
    </xf>
    <xf numFmtId="0" fontId="9" fillId="2" borderId="7" xfId="0" applyFont="1" applyFill="1" applyBorder="1" applyAlignment="1" applyProtection="1">
      <alignment horizontal="left" vertical="center" wrapText="1"/>
      <protection locked="0"/>
    </xf>
    <xf numFmtId="0" fontId="9" fillId="2" borderId="8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 applyProtection="1">
      <alignment horizontal="left" vertical="center" wrapText="1"/>
      <protection locked="0"/>
    </xf>
    <xf numFmtId="0" fontId="9" fillId="0" borderId="8" xfId="0" applyFont="1" applyBorder="1" applyAlignment="1">
      <alignment horizontal="left" vertical="center" wrapText="1"/>
    </xf>
    <xf numFmtId="0" fontId="9" fillId="2" borderId="7" xfId="0" applyFont="1" applyFill="1" applyBorder="1" applyAlignment="1">
      <alignment horizontal="left" vertical="center"/>
    </xf>
    <xf numFmtId="0" fontId="1" fillId="2" borderId="7" xfId="0" applyFont="1" applyFill="1" applyBorder="1" applyAlignment="1">
      <alignment horizontal="left" vertical="center" wrapText="1"/>
    </xf>
    <xf numFmtId="0" fontId="9" fillId="2" borderId="7" xfId="0" applyFont="1" applyFill="1" applyBorder="1" applyAlignment="1">
      <alignment horizontal="left" vertical="center" wrapText="1"/>
    </xf>
    <xf numFmtId="0" fontId="9" fillId="3" borderId="7" xfId="0" applyFont="1" applyFill="1" applyBorder="1" applyAlignment="1" applyProtection="1">
      <alignment horizontal="left" vertical="center" wrapText="1"/>
      <protection locked="0"/>
    </xf>
    <xf numFmtId="0" fontId="9" fillId="3" borderId="8" xfId="0" applyFont="1" applyFill="1" applyBorder="1" applyAlignment="1">
      <alignment horizontal="left" vertical="center" wrapText="1"/>
    </xf>
    <xf numFmtId="0" fontId="9" fillId="2" borderId="7" xfId="0" quotePrefix="1" applyFont="1" applyFill="1" applyBorder="1" applyAlignment="1" applyProtection="1">
      <alignment horizontal="left" vertical="center" wrapText="1"/>
      <protection locked="0"/>
    </xf>
    <xf numFmtId="0" fontId="9" fillId="3" borderId="7" xfId="0" applyFont="1" applyFill="1" applyBorder="1" applyAlignment="1">
      <alignment horizontal="left" vertical="center" wrapText="1"/>
    </xf>
    <xf numFmtId="0" fontId="9" fillId="2" borderId="7" xfId="0" applyFont="1" applyFill="1" applyBorder="1" applyAlignment="1" applyProtection="1">
      <alignment horizontal="left" vertical="center"/>
      <protection locked="0"/>
    </xf>
    <xf numFmtId="0" fontId="9" fillId="2" borderId="7" xfId="0" applyFont="1" applyFill="1" applyBorder="1" applyAlignment="1">
      <alignment vertical="center" wrapText="1"/>
    </xf>
    <xf numFmtId="0" fontId="11" fillId="0" borderId="0" xfId="0" applyFont="1" applyAlignment="1">
      <alignment horizontal="left" vertical="center" wrapText="1"/>
    </xf>
    <xf numFmtId="0" fontId="13" fillId="4" borderId="3" xfId="0" applyFont="1" applyFill="1" applyBorder="1" applyAlignment="1">
      <alignment horizontal="center" vertical="center" wrapText="1"/>
    </xf>
    <xf numFmtId="0" fontId="13" fillId="4" borderId="12" xfId="0" applyFont="1" applyFill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 wrapText="1"/>
    </xf>
    <xf numFmtId="0" fontId="13" fillId="4" borderId="13" xfId="0" applyFont="1" applyFill="1" applyBorder="1" applyAlignment="1">
      <alignment horizontal="center" vertical="center" wrapText="1"/>
    </xf>
    <xf numFmtId="0" fontId="11" fillId="2" borderId="0" xfId="0" applyFont="1" applyFill="1" applyAlignment="1" applyProtection="1">
      <alignment horizontal="center" vertical="center" wrapText="1"/>
      <protection locked="0"/>
    </xf>
    <xf numFmtId="0" fontId="12" fillId="2" borderId="0" xfId="0" applyFont="1" applyFill="1" applyAlignment="1" applyProtection="1">
      <alignment horizontal="center" vertical="center" wrapText="1"/>
      <protection locked="0"/>
    </xf>
    <xf numFmtId="4" fontId="13" fillId="4" borderId="2" xfId="0" applyNumberFormat="1" applyFont="1" applyFill="1" applyBorder="1" applyAlignment="1">
      <alignment horizontal="center" vertical="center" wrapText="1"/>
    </xf>
    <xf numFmtId="4" fontId="13" fillId="4" borderId="13" xfId="0" applyNumberFormat="1" applyFont="1" applyFill="1" applyBorder="1" applyAlignment="1">
      <alignment horizontal="center" vertical="center" wrapText="1"/>
    </xf>
    <xf numFmtId="14" fontId="13" fillId="4" borderId="3" xfId="0" applyNumberFormat="1" applyFont="1" applyFill="1" applyBorder="1" applyAlignment="1">
      <alignment horizontal="center" vertical="center" wrapText="1"/>
    </xf>
    <xf numFmtId="14" fontId="13" fillId="4" borderId="12" xfId="0" applyNumberFormat="1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9" fillId="2" borderId="10" xfId="0" applyFont="1" applyFill="1" applyBorder="1" applyAlignment="1">
      <alignment horizontal="left" vertical="center" wrapText="1"/>
    </xf>
    <xf numFmtId="0" fontId="9" fillId="2" borderId="11" xfId="0" applyFont="1" applyFill="1" applyBorder="1" applyAlignment="1">
      <alignment horizontal="left" vertical="center" wrapText="1"/>
    </xf>
  </cellXfs>
  <cellStyles count="17">
    <cellStyle name="Hiperlink 2" xfId="1"/>
    <cellStyle name="Moeda 2" xfId="2"/>
    <cellStyle name="Moeda 2 2" xfId="3"/>
    <cellStyle name="Moeda 2 2 2" xfId="4"/>
    <cellStyle name="Moeda 2 3" xfId="5"/>
    <cellStyle name="Moeda 3" xfId="6"/>
    <cellStyle name="Moeda 3 2" xfId="7"/>
    <cellStyle name="Moeda 4" xfId="8"/>
    <cellStyle name="Moeda 4 2" xfId="9"/>
    <cellStyle name="Normal" xfId="0" builtinId="0"/>
    <cellStyle name="Normal 2" xfId="10"/>
    <cellStyle name="Normal 2 2" xfId="11"/>
    <cellStyle name="Normal 2 3" xfId="12"/>
    <cellStyle name="Normal 2 4" xfId="13"/>
    <cellStyle name="Normal 3" xfId="14"/>
    <cellStyle name="Normal 4" xfId="15"/>
    <cellStyle name="Normal 5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950"/>
  <sheetViews>
    <sheetView showGridLines="0" tabSelected="1" view="pageBreakPreview" topLeftCell="A32" zoomScale="70" zoomScaleNormal="70" zoomScaleSheetLayoutView="70" zoomScalePageLayoutView="70" workbookViewId="0">
      <selection activeCell="M74" sqref="M74"/>
    </sheetView>
  </sheetViews>
  <sheetFormatPr defaultColWidth="9.140625" defaultRowHeight="12.75" x14ac:dyDescent="0.2"/>
  <cols>
    <col min="1" max="1" width="56.5703125" style="10" customWidth="1"/>
    <col min="2" max="2" width="21.140625" style="11" customWidth="1"/>
    <col min="3" max="3" width="10.5703125" style="11" customWidth="1"/>
    <col min="4" max="4" width="24" style="5" customWidth="1"/>
    <col min="5" max="5" width="20" style="5" customWidth="1"/>
    <col min="6" max="6" width="22.140625" style="11" customWidth="1"/>
    <col min="7" max="7" width="21.140625" style="11" customWidth="1"/>
    <col min="8" max="8" width="26.140625" style="11" customWidth="1"/>
    <col min="9" max="9" width="21.85546875" style="11" customWidth="1"/>
    <col min="10" max="10" width="22.140625" style="11" customWidth="1"/>
    <col min="11" max="11" width="54.28515625" style="13" customWidth="1"/>
    <col min="12" max="12" width="3" style="5" customWidth="1"/>
    <col min="13" max="13" width="27.28515625" style="5" customWidth="1"/>
    <col min="14" max="16384" width="9.140625" style="5"/>
  </cols>
  <sheetData>
    <row r="1" spans="1:11" ht="21.95" customHeight="1" x14ac:dyDescent="0.2">
      <c r="A1" s="67" t="s">
        <v>283</v>
      </c>
      <c r="B1" s="67"/>
      <c r="C1" s="67"/>
      <c r="D1" s="67"/>
      <c r="E1" s="67"/>
      <c r="F1" s="67"/>
      <c r="G1" s="67"/>
      <c r="H1" s="67"/>
      <c r="I1" s="67"/>
      <c r="J1" s="67"/>
      <c r="K1" s="67"/>
    </row>
    <row r="2" spans="1:11" ht="21.95" customHeight="1" x14ac:dyDescent="0.2">
      <c r="A2" s="67" t="s">
        <v>193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21.95" customHeight="1" x14ac:dyDescent="0.2">
      <c r="A3" s="67" t="s">
        <v>291</v>
      </c>
      <c r="B3" s="67"/>
      <c r="C3" s="67"/>
      <c r="D3" s="67"/>
      <c r="E3" s="67"/>
      <c r="F3" s="67"/>
      <c r="G3" s="67"/>
      <c r="H3" s="67"/>
      <c r="I3" s="67"/>
      <c r="J3" s="67"/>
      <c r="K3" s="67"/>
    </row>
    <row r="4" spans="1:11" ht="21.95" customHeight="1" thickBot="1" x14ac:dyDescent="0.25">
      <c r="A4" s="67"/>
      <c r="B4" s="67"/>
      <c r="C4" s="24"/>
      <c r="D4" s="25"/>
      <c r="E4" s="25"/>
      <c r="F4" s="26"/>
      <c r="G4" s="26"/>
      <c r="H4" s="26"/>
      <c r="I4" s="26"/>
      <c r="J4" s="27" t="s">
        <v>194</v>
      </c>
      <c r="K4" s="45">
        <v>46015</v>
      </c>
    </row>
    <row r="5" spans="1:11" s="14" customFormat="1" ht="30" customHeight="1" x14ac:dyDescent="0.2">
      <c r="A5" s="68" t="s">
        <v>0</v>
      </c>
      <c r="B5" s="70" t="s">
        <v>1</v>
      </c>
      <c r="C5" s="68" t="s">
        <v>80</v>
      </c>
      <c r="D5" s="68" t="s">
        <v>2</v>
      </c>
      <c r="E5" s="68" t="s">
        <v>257</v>
      </c>
      <c r="F5" s="70" t="s">
        <v>3</v>
      </c>
      <c r="G5" s="70" t="s">
        <v>258</v>
      </c>
      <c r="H5" s="76" t="s">
        <v>259</v>
      </c>
      <c r="I5" s="76" t="s">
        <v>260</v>
      </c>
      <c r="J5" s="76" t="s">
        <v>261</v>
      </c>
      <c r="K5" s="74" t="s">
        <v>4</v>
      </c>
    </row>
    <row r="6" spans="1:11" s="14" customFormat="1" ht="33" customHeight="1" thickBot="1" x14ac:dyDescent="0.25">
      <c r="A6" s="69"/>
      <c r="B6" s="71"/>
      <c r="C6" s="69"/>
      <c r="D6" s="69"/>
      <c r="E6" s="69"/>
      <c r="F6" s="71"/>
      <c r="G6" s="71"/>
      <c r="H6" s="77"/>
      <c r="I6" s="77"/>
      <c r="J6" s="77"/>
      <c r="K6" s="75"/>
    </row>
    <row r="7" spans="1:11" ht="21.75" customHeight="1" x14ac:dyDescent="0.2">
      <c r="A7" s="48" t="s">
        <v>160</v>
      </c>
      <c r="B7" s="49" t="s">
        <v>139</v>
      </c>
      <c r="C7" s="50" t="s">
        <v>81</v>
      </c>
      <c r="D7" s="50" t="s">
        <v>48</v>
      </c>
      <c r="E7" s="50" t="s">
        <v>196</v>
      </c>
      <c r="F7" s="51" t="s">
        <v>161</v>
      </c>
      <c r="G7" s="52">
        <v>0.25</v>
      </c>
      <c r="H7" s="52">
        <v>0.625</v>
      </c>
      <c r="I7" s="51">
        <f>J7*9</f>
        <v>180</v>
      </c>
      <c r="J7" s="51">
        <v>20</v>
      </c>
      <c r="K7" s="53" t="s">
        <v>203</v>
      </c>
    </row>
    <row r="8" spans="1:11" ht="21.75" customHeight="1" x14ac:dyDescent="0.2">
      <c r="A8" s="54" t="s">
        <v>64</v>
      </c>
      <c r="B8" s="1" t="s">
        <v>230</v>
      </c>
      <c r="C8" s="21" t="s">
        <v>81</v>
      </c>
      <c r="D8" s="21" t="s">
        <v>60</v>
      </c>
      <c r="E8" s="21" t="s">
        <v>137</v>
      </c>
      <c r="F8" s="22" t="s">
        <v>10</v>
      </c>
      <c r="G8" s="23">
        <v>0.29166666666666669</v>
      </c>
      <c r="H8" s="23">
        <v>0.79166666666666663</v>
      </c>
      <c r="I8" s="22">
        <f>J8*12</f>
        <v>180</v>
      </c>
      <c r="J8" s="22">
        <v>15</v>
      </c>
      <c r="K8" s="55" t="s">
        <v>204</v>
      </c>
    </row>
    <row r="9" spans="1:11" ht="21.75" customHeight="1" x14ac:dyDescent="0.2">
      <c r="A9" s="54" t="s">
        <v>219</v>
      </c>
      <c r="B9" s="1" t="s">
        <v>220</v>
      </c>
      <c r="C9" s="21" t="s">
        <v>287</v>
      </c>
      <c r="D9" s="21" t="s">
        <v>108</v>
      </c>
      <c r="E9" s="21" t="s">
        <v>136</v>
      </c>
      <c r="F9" s="22" t="s">
        <v>6</v>
      </c>
      <c r="G9" s="23">
        <v>0.54166666666666663</v>
      </c>
      <c r="H9" s="23">
        <v>0.64583333333333337</v>
      </c>
      <c r="I9" s="41">
        <f>J9*2.3</f>
        <v>18.399999999999999</v>
      </c>
      <c r="J9" s="22">
        <v>8</v>
      </c>
      <c r="K9" s="55" t="s">
        <v>109</v>
      </c>
    </row>
    <row r="10" spans="1:11" ht="21.75" customHeight="1" x14ac:dyDescent="0.2">
      <c r="A10" s="54" t="s">
        <v>145</v>
      </c>
      <c r="B10" s="1" t="s">
        <v>146</v>
      </c>
      <c r="C10" s="21" t="s">
        <v>81</v>
      </c>
      <c r="D10" s="21" t="s">
        <v>60</v>
      </c>
      <c r="E10" s="21" t="s">
        <v>137</v>
      </c>
      <c r="F10" s="22" t="s">
        <v>10</v>
      </c>
      <c r="G10" s="23">
        <v>0.29166666666666669</v>
      </c>
      <c r="H10" s="23">
        <v>0.79166666666666663</v>
      </c>
      <c r="I10" s="22">
        <f>J10*12</f>
        <v>180</v>
      </c>
      <c r="J10" s="22">
        <v>15</v>
      </c>
      <c r="K10" s="55" t="s">
        <v>204</v>
      </c>
    </row>
    <row r="11" spans="1:11" ht="21.75" customHeight="1" x14ac:dyDescent="0.2">
      <c r="A11" s="54" t="s">
        <v>75</v>
      </c>
      <c r="B11" s="28" t="s">
        <v>229</v>
      </c>
      <c r="C11" s="21" t="s">
        <v>81</v>
      </c>
      <c r="D11" s="21" t="s">
        <v>60</v>
      </c>
      <c r="E11" s="21" t="s">
        <v>137</v>
      </c>
      <c r="F11" s="22" t="s">
        <v>10</v>
      </c>
      <c r="G11" s="23">
        <v>0.79166666666666663</v>
      </c>
      <c r="H11" s="23">
        <v>0.29166666666666669</v>
      </c>
      <c r="I11" s="22">
        <f>J11*12</f>
        <v>180</v>
      </c>
      <c r="J11" s="22">
        <v>15</v>
      </c>
      <c r="K11" s="55" t="s">
        <v>204</v>
      </c>
    </row>
    <row r="12" spans="1:11" ht="21.75" customHeight="1" x14ac:dyDescent="0.2">
      <c r="A12" s="60" t="s">
        <v>288</v>
      </c>
      <c r="B12" s="21" t="s">
        <v>289</v>
      </c>
      <c r="C12" s="21" t="s">
        <v>290</v>
      </c>
      <c r="D12" s="22" t="s">
        <v>102</v>
      </c>
      <c r="E12" s="22" t="s">
        <v>136</v>
      </c>
      <c r="F12" s="22" t="s">
        <v>6</v>
      </c>
      <c r="G12" s="30">
        <v>0.29166666666666669</v>
      </c>
      <c r="H12" s="30">
        <v>0.54166666666666663</v>
      </c>
      <c r="I12" s="41">
        <f>J12*5.4</f>
        <v>43.2</v>
      </c>
      <c r="J12" s="21">
        <v>8</v>
      </c>
      <c r="K12" s="55" t="s">
        <v>103</v>
      </c>
    </row>
    <row r="13" spans="1:11" ht="21.75" customHeight="1" x14ac:dyDescent="0.2">
      <c r="A13" s="54" t="s">
        <v>76</v>
      </c>
      <c r="B13" s="28" t="s">
        <v>231</v>
      </c>
      <c r="C13" s="21" t="s">
        <v>81</v>
      </c>
      <c r="D13" s="21" t="s">
        <v>60</v>
      </c>
      <c r="E13" s="21" t="s">
        <v>137</v>
      </c>
      <c r="F13" s="22" t="s">
        <v>10</v>
      </c>
      <c r="G13" s="23">
        <v>0.79166666666666663</v>
      </c>
      <c r="H13" s="23">
        <v>0.29166666666666669</v>
      </c>
      <c r="I13" s="22">
        <f>J13*12</f>
        <v>180</v>
      </c>
      <c r="J13" s="22">
        <v>15</v>
      </c>
      <c r="K13" s="55" t="s">
        <v>204</v>
      </c>
    </row>
    <row r="14" spans="1:11" ht="22.5" customHeight="1" x14ac:dyDescent="0.2">
      <c r="A14" s="54" t="s">
        <v>172</v>
      </c>
      <c r="B14" s="28" t="s">
        <v>173</v>
      </c>
      <c r="C14" s="21" t="s">
        <v>81</v>
      </c>
      <c r="D14" s="21" t="s">
        <v>60</v>
      </c>
      <c r="E14" s="21" t="s">
        <v>196</v>
      </c>
      <c r="F14" s="22" t="s">
        <v>10</v>
      </c>
      <c r="G14" s="23">
        <v>0.79166666666666663</v>
      </c>
      <c r="H14" s="23">
        <v>0.29166666666666669</v>
      </c>
      <c r="I14" s="22">
        <f>J14*12</f>
        <v>180</v>
      </c>
      <c r="J14" s="22">
        <v>15</v>
      </c>
      <c r="K14" s="55" t="s">
        <v>204</v>
      </c>
    </row>
    <row r="15" spans="1:11" ht="21.75" customHeight="1" x14ac:dyDescent="0.2">
      <c r="A15" s="56" t="s">
        <v>274</v>
      </c>
      <c r="B15" s="28" t="s">
        <v>275</v>
      </c>
      <c r="C15" s="21" t="s">
        <v>81</v>
      </c>
      <c r="D15" s="7" t="s">
        <v>79</v>
      </c>
      <c r="E15" s="7" t="s">
        <v>136</v>
      </c>
      <c r="F15" s="8" t="s">
        <v>10</v>
      </c>
      <c r="G15" s="6">
        <v>0.29166666666666669</v>
      </c>
      <c r="H15" s="9">
        <v>0.54166666666666663</v>
      </c>
      <c r="I15" s="8">
        <f>J15*5.5</f>
        <v>22</v>
      </c>
      <c r="J15" s="8">
        <v>4</v>
      </c>
      <c r="K15" s="57" t="s">
        <v>205</v>
      </c>
    </row>
    <row r="16" spans="1:11" s="39" customFormat="1" ht="21.75" customHeight="1" x14ac:dyDescent="0.2">
      <c r="A16" s="58" t="s">
        <v>218</v>
      </c>
      <c r="B16" s="21" t="s">
        <v>135</v>
      </c>
      <c r="C16" s="21" t="s">
        <v>81</v>
      </c>
      <c r="D16" s="22" t="s">
        <v>96</v>
      </c>
      <c r="E16" s="22" t="s">
        <v>136</v>
      </c>
      <c r="F16" s="22" t="s">
        <v>6</v>
      </c>
      <c r="G16" s="30">
        <v>0.29166666666666669</v>
      </c>
      <c r="H16" s="30">
        <v>0.45833333333333331</v>
      </c>
      <c r="I16" s="21">
        <f>J16*4</f>
        <v>12</v>
      </c>
      <c r="J16" s="21">
        <v>3</v>
      </c>
      <c r="K16" s="55" t="s">
        <v>97</v>
      </c>
    </row>
    <row r="17" spans="1:11" ht="21.75" customHeight="1" x14ac:dyDescent="0.2">
      <c r="A17" s="59" t="s">
        <v>215</v>
      </c>
      <c r="B17" s="29" t="s">
        <v>216</v>
      </c>
      <c r="C17" s="21" t="s">
        <v>81</v>
      </c>
      <c r="D17" s="21" t="s">
        <v>60</v>
      </c>
      <c r="E17" s="21" t="s">
        <v>196</v>
      </c>
      <c r="F17" s="22" t="s">
        <v>10</v>
      </c>
      <c r="G17" s="30">
        <v>0.29166666666666669</v>
      </c>
      <c r="H17" s="30">
        <v>0.79166666666666663</v>
      </c>
      <c r="I17" s="22">
        <f>J17*12</f>
        <v>180</v>
      </c>
      <c r="J17" s="22">
        <v>15</v>
      </c>
      <c r="K17" s="55" t="s">
        <v>204</v>
      </c>
    </row>
    <row r="18" spans="1:11" s="39" customFormat="1" ht="21" customHeight="1" x14ac:dyDescent="0.2">
      <c r="A18" s="60" t="s">
        <v>122</v>
      </c>
      <c r="B18" s="21" t="s">
        <v>120</v>
      </c>
      <c r="C18" s="21" t="s">
        <v>81</v>
      </c>
      <c r="D18" s="22" t="s">
        <v>96</v>
      </c>
      <c r="E18" s="22" t="s">
        <v>136</v>
      </c>
      <c r="F18" s="22" t="s">
        <v>6</v>
      </c>
      <c r="G18" s="30">
        <v>0.29166666666666669</v>
      </c>
      <c r="H18" s="30">
        <v>0.70833333333333337</v>
      </c>
      <c r="I18" s="21">
        <f>J18*9</f>
        <v>36</v>
      </c>
      <c r="J18" s="21">
        <v>4</v>
      </c>
      <c r="K18" s="55" t="s">
        <v>97</v>
      </c>
    </row>
    <row r="19" spans="1:11" s="39" customFormat="1" ht="21.75" customHeight="1" x14ac:dyDescent="0.2">
      <c r="A19" s="58" t="s">
        <v>269</v>
      </c>
      <c r="B19" s="21" t="s">
        <v>270</v>
      </c>
      <c r="C19" s="21" t="s">
        <v>286</v>
      </c>
      <c r="D19" s="21" t="s">
        <v>113</v>
      </c>
      <c r="E19" s="21" t="s">
        <v>136</v>
      </c>
      <c r="F19" s="22" t="s">
        <v>6</v>
      </c>
      <c r="G19" s="30">
        <v>0.29166666666666669</v>
      </c>
      <c r="H19" s="23">
        <v>0.54166666666666663</v>
      </c>
      <c r="I19" s="41">
        <f>J19*6</f>
        <v>12</v>
      </c>
      <c r="J19" s="22">
        <v>2</v>
      </c>
      <c r="K19" s="55" t="s">
        <v>114</v>
      </c>
    </row>
    <row r="20" spans="1:11" ht="21.75" customHeight="1" x14ac:dyDescent="0.2">
      <c r="A20" s="54" t="s">
        <v>77</v>
      </c>
      <c r="B20" s="28" t="s">
        <v>232</v>
      </c>
      <c r="C20" s="21" t="s">
        <v>81</v>
      </c>
      <c r="D20" s="21" t="s">
        <v>60</v>
      </c>
      <c r="E20" s="21" t="s">
        <v>137</v>
      </c>
      <c r="F20" s="22" t="s">
        <v>10</v>
      </c>
      <c r="G20" s="23">
        <v>0.79166666666666663</v>
      </c>
      <c r="H20" s="23">
        <v>0.29166666666666669</v>
      </c>
      <c r="I20" s="22">
        <f>J20*12</f>
        <v>180</v>
      </c>
      <c r="J20" s="22">
        <v>15</v>
      </c>
      <c r="K20" s="55" t="s">
        <v>204</v>
      </c>
    </row>
    <row r="21" spans="1:11" ht="21.75" customHeight="1" x14ac:dyDescent="0.2">
      <c r="A21" s="60" t="s">
        <v>224</v>
      </c>
      <c r="B21" s="7" t="s">
        <v>186</v>
      </c>
      <c r="C21" s="7" t="s">
        <v>81</v>
      </c>
      <c r="D21" s="7" t="s">
        <v>79</v>
      </c>
      <c r="E21" s="7" t="s">
        <v>136</v>
      </c>
      <c r="F21" s="8" t="s">
        <v>10</v>
      </c>
      <c r="G21" s="6">
        <v>0.79166666666666663</v>
      </c>
      <c r="H21" s="9">
        <v>0.29166666666666669</v>
      </c>
      <c r="I21" s="8">
        <f>J21*12</f>
        <v>60</v>
      </c>
      <c r="J21" s="8">
        <v>5</v>
      </c>
      <c r="K21" s="57" t="s">
        <v>205</v>
      </c>
    </row>
    <row r="22" spans="1:11" ht="21.75" customHeight="1" x14ac:dyDescent="0.2">
      <c r="A22" s="60" t="s">
        <v>246</v>
      </c>
      <c r="B22" s="31" t="s">
        <v>247</v>
      </c>
      <c r="C22" s="21" t="s">
        <v>81</v>
      </c>
      <c r="D22" s="21" t="s">
        <v>248</v>
      </c>
      <c r="E22" s="21" t="s">
        <v>137</v>
      </c>
      <c r="F22" s="22" t="s">
        <v>10</v>
      </c>
      <c r="G22" s="23">
        <v>0.29166666666666669</v>
      </c>
      <c r="H22" s="23">
        <v>0.54166666666666663</v>
      </c>
      <c r="I22" s="22">
        <f>J22*6</f>
        <v>132</v>
      </c>
      <c r="J22" s="22">
        <v>22</v>
      </c>
      <c r="K22" s="55" t="s">
        <v>21</v>
      </c>
    </row>
    <row r="23" spans="1:11" ht="21.75" customHeight="1" x14ac:dyDescent="0.2">
      <c r="A23" s="54" t="s">
        <v>8</v>
      </c>
      <c r="B23" s="3" t="s">
        <v>131</v>
      </c>
      <c r="C23" s="7" t="s">
        <v>81</v>
      </c>
      <c r="D23" s="7" t="s">
        <v>5</v>
      </c>
      <c r="E23" s="7" t="s">
        <v>137</v>
      </c>
      <c r="F23" s="8" t="s">
        <v>6</v>
      </c>
      <c r="G23" s="6">
        <v>0.3125</v>
      </c>
      <c r="H23" s="6">
        <v>0.72916666666666663</v>
      </c>
      <c r="I23" s="7">
        <f>J23*9</f>
        <v>171</v>
      </c>
      <c r="J23" s="7">
        <v>19</v>
      </c>
      <c r="K23" s="57" t="s">
        <v>7</v>
      </c>
    </row>
    <row r="24" spans="1:11" s="39" customFormat="1" ht="21.75" customHeight="1" x14ac:dyDescent="0.2">
      <c r="A24" s="60" t="s">
        <v>217</v>
      </c>
      <c r="B24" s="21" t="s">
        <v>119</v>
      </c>
      <c r="C24" s="21" t="s">
        <v>81</v>
      </c>
      <c r="D24" s="22" t="s">
        <v>96</v>
      </c>
      <c r="E24" s="22" t="s">
        <v>136</v>
      </c>
      <c r="F24" s="22" t="s">
        <v>6</v>
      </c>
      <c r="G24" s="30">
        <v>0.33333333333333331</v>
      </c>
      <c r="H24" s="30">
        <v>0.5</v>
      </c>
      <c r="I24" s="21">
        <f>J24*4</f>
        <v>40</v>
      </c>
      <c r="J24" s="21">
        <v>10</v>
      </c>
      <c r="K24" s="55" t="s">
        <v>97</v>
      </c>
    </row>
    <row r="25" spans="1:11" ht="21.75" customHeight="1" x14ac:dyDescent="0.2">
      <c r="A25" s="60" t="s">
        <v>50</v>
      </c>
      <c r="B25" s="1" t="s">
        <v>51</v>
      </c>
      <c r="C25" s="21" t="s">
        <v>81</v>
      </c>
      <c r="D25" s="21" t="s">
        <v>52</v>
      </c>
      <c r="E25" s="21" t="s">
        <v>137</v>
      </c>
      <c r="F25" s="22" t="s">
        <v>10</v>
      </c>
      <c r="G25" s="23">
        <v>0.79166666666666663</v>
      </c>
      <c r="H25" s="23">
        <v>0.29166666666666669</v>
      </c>
      <c r="I25" s="22">
        <f>J25*12</f>
        <v>180</v>
      </c>
      <c r="J25" s="22">
        <v>15</v>
      </c>
      <c r="K25" s="55" t="s">
        <v>53</v>
      </c>
    </row>
    <row r="26" spans="1:11" ht="21.75" customHeight="1" x14ac:dyDescent="0.2">
      <c r="A26" s="54" t="s">
        <v>59</v>
      </c>
      <c r="B26" s="1" t="s">
        <v>233</v>
      </c>
      <c r="C26" s="21" t="s">
        <v>81</v>
      </c>
      <c r="D26" s="21" t="s">
        <v>60</v>
      </c>
      <c r="E26" s="21" t="s">
        <v>137</v>
      </c>
      <c r="F26" s="22" t="s">
        <v>10</v>
      </c>
      <c r="G26" s="23">
        <v>0.79166666666666663</v>
      </c>
      <c r="H26" s="23">
        <v>0.29166666666666669</v>
      </c>
      <c r="I26" s="22">
        <f>J26*12</f>
        <v>180</v>
      </c>
      <c r="J26" s="22">
        <v>15</v>
      </c>
      <c r="K26" s="55" t="s">
        <v>204</v>
      </c>
    </row>
    <row r="27" spans="1:11" ht="21.75" customHeight="1" x14ac:dyDescent="0.2">
      <c r="A27" s="54" t="s">
        <v>20</v>
      </c>
      <c r="B27" s="1" t="s">
        <v>38</v>
      </c>
      <c r="C27" s="21" t="s">
        <v>81</v>
      </c>
      <c r="D27" s="21" t="s">
        <v>248</v>
      </c>
      <c r="E27" s="1" t="s">
        <v>137</v>
      </c>
      <c r="F27" s="22" t="s">
        <v>6</v>
      </c>
      <c r="G27" s="30">
        <v>0.29166666666666669</v>
      </c>
      <c r="H27" s="30">
        <v>0.54166666666666663</v>
      </c>
      <c r="I27" s="21">
        <f>J27*6</f>
        <v>120</v>
      </c>
      <c r="J27" s="21">
        <v>20</v>
      </c>
      <c r="K27" s="55" t="s">
        <v>21</v>
      </c>
    </row>
    <row r="28" spans="1:11" ht="21.75" customHeight="1" x14ac:dyDescent="0.2">
      <c r="A28" s="54" t="s">
        <v>166</v>
      </c>
      <c r="B28" s="1" t="s">
        <v>167</v>
      </c>
      <c r="C28" s="21" t="s">
        <v>81</v>
      </c>
      <c r="D28" s="1" t="s">
        <v>60</v>
      </c>
      <c r="E28" s="1" t="s">
        <v>137</v>
      </c>
      <c r="F28" s="22" t="s">
        <v>10</v>
      </c>
      <c r="G28" s="30">
        <v>0.29166666666666669</v>
      </c>
      <c r="H28" s="30">
        <v>0.79166666666666663</v>
      </c>
      <c r="I28" s="22">
        <f>J28*12</f>
        <v>180</v>
      </c>
      <c r="J28" s="22">
        <v>15</v>
      </c>
      <c r="K28" s="55" t="s">
        <v>204</v>
      </c>
    </row>
    <row r="29" spans="1:11" ht="21.75" customHeight="1" x14ac:dyDescent="0.2">
      <c r="A29" s="54" t="s">
        <v>61</v>
      </c>
      <c r="B29" s="1" t="s">
        <v>234</v>
      </c>
      <c r="C29" s="21" t="s">
        <v>81</v>
      </c>
      <c r="D29" s="21" t="s">
        <v>60</v>
      </c>
      <c r="E29" s="21" t="s">
        <v>137</v>
      </c>
      <c r="F29" s="22" t="s">
        <v>10</v>
      </c>
      <c r="G29" s="23">
        <v>0.79166666666666663</v>
      </c>
      <c r="H29" s="23">
        <v>0.29166666666666669</v>
      </c>
      <c r="I29" s="22">
        <f>J29*12</f>
        <v>180</v>
      </c>
      <c r="J29" s="22">
        <v>15</v>
      </c>
      <c r="K29" s="55" t="s">
        <v>204</v>
      </c>
    </row>
    <row r="30" spans="1:11" ht="21.75" customHeight="1" x14ac:dyDescent="0.2">
      <c r="A30" s="60" t="s">
        <v>129</v>
      </c>
      <c r="B30" s="1" t="s">
        <v>130</v>
      </c>
      <c r="C30" s="21" t="s">
        <v>81</v>
      </c>
      <c r="D30" s="21" t="s">
        <v>60</v>
      </c>
      <c r="E30" s="21" t="s">
        <v>137</v>
      </c>
      <c r="F30" s="22" t="s">
        <v>10</v>
      </c>
      <c r="G30" s="23">
        <v>0.79166666666666663</v>
      </c>
      <c r="H30" s="23">
        <v>0.29166666666666669</v>
      </c>
      <c r="I30" s="22">
        <f>J30*12</f>
        <v>180</v>
      </c>
      <c r="J30" s="22">
        <v>15</v>
      </c>
      <c r="K30" s="55" t="s">
        <v>204</v>
      </c>
    </row>
    <row r="31" spans="1:11" s="39" customFormat="1" ht="21.75" customHeight="1" x14ac:dyDescent="0.2">
      <c r="A31" s="60" t="s">
        <v>157</v>
      </c>
      <c r="B31" s="21" t="s">
        <v>156</v>
      </c>
      <c r="C31" s="21" t="s">
        <v>155</v>
      </c>
      <c r="D31" s="22" t="s">
        <v>195</v>
      </c>
      <c r="E31" s="22" t="s">
        <v>136</v>
      </c>
      <c r="F31" s="22" t="s">
        <v>6</v>
      </c>
      <c r="G31" s="30">
        <v>0.54166666666666663</v>
      </c>
      <c r="H31" s="30">
        <v>0.75</v>
      </c>
      <c r="I31" s="21">
        <f>J31*5</f>
        <v>20</v>
      </c>
      <c r="J31" s="21">
        <v>4</v>
      </c>
      <c r="K31" s="55" t="s">
        <v>118</v>
      </c>
    </row>
    <row r="32" spans="1:11" ht="21.75" customHeight="1" x14ac:dyDescent="0.2">
      <c r="A32" s="60" t="s">
        <v>140</v>
      </c>
      <c r="B32" s="7" t="s">
        <v>86</v>
      </c>
      <c r="C32" s="7" t="s">
        <v>81</v>
      </c>
      <c r="D32" s="7" t="s">
        <v>79</v>
      </c>
      <c r="E32" s="7" t="s">
        <v>136</v>
      </c>
      <c r="F32" s="7" t="s">
        <v>10</v>
      </c>
      <c r="G32" s="6">
        <v>0.29166666666666669</v>
      </c>
      <c r="H32" s="6">
        <v>0.79166666666666663</v>
      </c>
      <c r="I32" s="7">
        <f>J32*6</f>
        <v>24</v>
      </c>
      <c r="J32" s="7">
        <v>4</v>
      </c>
      <c r="K32" s="57" t="s">
        <v>205</v>
      </c>
    </row>
    <row r="33" spans="1:11" ht="21.75" customHeight="1" x14ac:dyDescent="0.2">
      <c r="A33" s="60" t="s">
        <v>255</v>
      </c>
      <c r="B33" s="7" t="s">
        <v>256</v>
      </c>
      <c r="C33" s="7" t="s">
        <v>81</v>
      </c>
      <c r="D33" s="7" t="s">
        <v>253</v>
      </c>
      <c r="E33" s="7" t="s">
        <v>137</v>
      </c>
      <c r="F33" s="7" t="s">
        <v>10</v>
      </c>
      <c r="G33" s="6">
        <v>0.29166666666666669</v>
      </c>
      <c r="H33" s="6">
        <v>0.79166666666666663</v>
      </c>
      <c r="I33" s="7">
        <f>J33*12</f>
        <v>180</v>
      </c>
      <c r="J33" s="7">
        <v>15</v>
      </c>
      <c r="K33" s="57" t="s">
        <v>254</v>
      </c>
    </row>
    <row r="34" spans="1:11" ht="21.75" customHeight="1" x14ac:dyDescent="0.2">
      <c r="A34" s="54" t="s">
        <v>78</v>
      </c>
      <c r="B34" s="2" t="s">
        <v>235</v>
      </c>
      <c r="C34" s="7" t="s">
        <v>81</v>
      </c>
      <c r="D34" s="7" t="s">
        <v>60</v>
      </c>
      <c r="E34" s="7" t="s">
        <v>137</v>
      </c>
      <c r="F34" s="8" t="s">
        <v>10</v>
      </c>
      <c r="G34" s="9">
        <v>0.79166666666666663</v>
      </c>
      <c r="H34" s="9">
        <v>0.29166666666666669</v>
      </c>
      <c r="I34" s="22">
        <f>J34*12</f>
        <v>180</v>
      </c>
      <c r="J34" s="22">
        <v>15</v>
      </c>
      <c r="K34" s="55" t="s">
        <v>204</v>
      </c>
    </row>
    <row r="35" spans="1:11" ht="21.75" customHeight="1" x14ac:dyDescent="0.2">
      <c r="A35" s="60" t="s">
        <v>82</v>
      </c>
      <c r="B35" s="7" t="s">
        <v>87</v>
      </c>
      <c r="C35" s="7" t="s">
        <v>81</v>
      </c>
      <c r="D35" s="7" t="s">
        <v>79</v>
      </c>
      <c r="E35" s="7" t="s">
        <v>136</v>
      </c>
      <c r="F35" s="7" t="s">
        <v>10</v>
      </c>
      <c r="G35" s="6">
        <v>0.29166666666666669</v>
      </c>
      <c r="H35" s="6">
        <v>0.79166666666666663</v>
      </c>
      <c r="I35" s="7">
        <f>J35*6</f>
        <v>108</v>
      </c>
      <c r="J35" s="7">
        <v>18</v>
      </c>
      <c r="K35" s="57" t="s">
        <v>205</v>
      </c>
    </row>
    <row r="36" spans="1:11" ht="25.5" customHeight="1" x14ac:dyDescent="0.2">
      <c r="A36" s="54" t="s">
        <v>91</v>
      </c>
      <c r="B36" s="3" t="s">
        <v>95</v>
      </c>
      <c r="C36" s="3" t="s">
        <v>81</v>
      </c>
      <c r="D36" s="7" t="s">
        <v>92</v>
      </c>
      <c r="E36" s="7" t="s">
        <v>137</v>
      </c>
      <c r="F36" s="8" t="s">
        <v>93</v>
      </c>
      <c r="G36" s="6" t="s">
        <v>178</v>
      </c>
      <c r="H36" s="6" t="s">
        <v>271</v>
      </c>
      <c r="I36" s="7">
        <f>J36*5</f>
        <v>35</v>
      </c>
      <c r="J36" s="7">
        <v>7</v>
      </c>
      <c r="K36" s="57" t="s">
        <v>206</v>
      </c>
    </row>
    <row r="37" spans="1:11" ht="18" customHeight="1" x14ac:dyDescent="0.2">
      <c r="A37" s="54" t="s">
        <v>251</v>
      </c>
      <c r="B37" s="3" t="s">
        <v>252</v>
      </c>
      <c r="C37" s="3" t="s">
        <v>81</v>
      </c>
      <c r="D37" s="7" t="s">
        <v>253</v>
      </c>
      <c r="E37" s="7" t="s">
        <v>137</v>
      </c>
      <c r="F37" s="8" t="s">
        <v>10</v>
      </c>
      <c r="G37" s="6">
        <v>0.29166666666666669</v>
      </c>
      <c r="H37" s="6">
        <v>0.79166666666666663</v>
      </c>
      <c r="I37" s="7">
        <f>J37*12</f>
        <v>180</v>
      </c>
      <c r="J37" s="7">
        <v>15</v>
      </c>
      <c r="K37" s="57" t="s">
        <v>254</v>
      </c>
    </row>
    <row r="38" spans="1:11" ht="21.75" customHeight="1" x14ac:dyDescent="0.2">
      <c r="A38" s="60" t="s">
        <v>183</v>
      </c>
      <c r="B38" s="7" t="s">
        <v>126</v>
      </c>
      <c r="C38" s="7" t="s">
        <v>105</v>
      </c>
      <c r="D38" s="8" t="s">
        <v>106</v>
      </c>
      <c r="E38" s="8" t="s">
        <v>136</v>
      </c>
      <c r="F38" s="8" t="s">
        <v>6</v>
      </c>
      <c r="G38" s="6">
        <v>0.5</v>
      </c>
      <c r="H38" s="6">
        <v>0.77083333333333337</v>
      </c>
      <c r="I38" s="38">
        <f>J38*6.3</f>
        <v>31.5</v>
      </c>
      <c r="J38" s="7">
        <v>5</v>
      </c>
      <c r="K38" s="57" t="s">
        <v>107</v>
      </c>
    </row>
    <row r="39" spans="1:11" ht="21.75" customHeight="1" x14ac:dyDescent="0.2">
      <c r="A39" s="60" t="s">
        <v>276</v>
      </c>
      <c r="B39" s="7" t="s">
        <v>277</v>
      </c>
      <c r="C39" s="7" t="s">
        <v>81</v>
      </c>
      <c r="D39" s="21" t="s">
        <v>79</v>
      </c>
      <c r="E39" s="21" t="s">
        <v>136</v>
      </c>
      <c r="F39" s="21" t="s">
        <v>10</v>
      </c>
      <c r="G39" s="30">
        <v>0.79166666666666663</v>
      </c>
      <c r="H39" s="30">
        <v>0.29166666666666669</v>
      </c>
      <c r="I39" s="21">
        <f>J39*12</f>
        <v>36</v>
      </c>
      <c r="J39" s="21">
        <v>3</v>
      </c>
      <c r="K39" s="55" t="s">
        <v>205</v>
      </c>
    </row>
    <row r="40" spans="1:11" s="36" customFormat="1" ht="21.75" hidden="1" customHeight="1" x14ac:dyDescent="0.2">
      <c r="A40" s="61" t="s">
        <v>63</v>
      </c>
      <c r="B40" s="40" t="s">
        <v>236</v>
      </c>
      <c r="C40" s="34" t="s">
        <v>81</v>
      </c>
      <c r="D40" s="34" t="s">
        <v>60</v>
      </c>
      <c r="E40" s="34" t="s">
        <v>137</v>
      </c>
      <c r="F40" s="35" t="s">
        <v>10</v>
      </c>
      <c r="G40" s="42">
        <v>0.79166666666666663</v>
      </c>
      <c r="H40" s="42">
        <v>0.29166666666666669</v>
      </c>
      <c r="I40" s="35">
        <f>J40*12</f>
        <v>180</v>
      </c>
      <c r="J40" s="35">
        <v>15</v>
      </c>
      <c r="K40" s="62" t="s">
        <v>204</v>
      </c>
    </row>
    <row r="41" spans="1:11" ht="21.75" customHeight="1" x14ac:dyDescent="0.2">
      <c r="A41" s="63" t="s">
        <v>141</v>
      </c>
      <c r="B41" s="32" t="s">
        <v>40</v>
      </c>
      <c r="C41" s="21" t="s">
        <v>81</v>
      </c>
      <c r="D41" s="21" t="s">
        <v>248</v>
      </c>
      <c r="E41" s="1" t="s">
        <v>137</v>
      </c>
      <c r="F41" s="22" t="s">
        <v>6</v>
      </c>
      <c r="G41" s="30">
        <v>0.29166666666666669</v>
      </c>
      <c r="H41" s="30">
        <v>0.70833333333333337</v>
      </c>
      <c r="I41" s="21">
        <f>J41*9</f>
        <v>63</v>
      </c>
      <c r="J41" s="21">
        <v>7</v>
      </c>
      <c r="K41" s="55" t="s">
        <v>21</v>
      </c>
    </row>
    <row r="42" spans="1:11" ht="21.75" customHeight="1" x14ac:dyDescent="0.2">
      <c r="A42" s="54" t="s">
        <v>68</v>
      </c>
      <c r="B42" s="28" t="s">
        <v>69</v>
      </c>
      <c r="C42" s="21" t="s">
        <v>81</v>
      </c>
      <c r="D42" s="21" t="s">
        <v>52</v>
      </c>
      <c r="E42" s="21" t="s">
        <v>137</v>
      </c>
      <c r="F42" s="22" t="s">
        <v>10</v>
      </c>
      <c r="G42" s="23">
        <v>0.79166666666666663</v>
      </c>
      <c r="H42" s="23">
        <v>0.29166666666666669</v>
      </c>
      <c r="I42" s="22">
        <f>J42*12</f>
        <v>180</v>
      </c>
      <c r="J42" s="22">
        <v>15</v>
      </c>
      <c r="K42" s="55" t="s">
        <v>53</v>
      </c>
    </row>
    <row r="43" spans="1:11" ht="21.75" customHeight="1" x14ac:dyDescent="0.2">
      <c r="A43" s="54" t="s">
        <v>65</v>
      </c>
      <c r="B43" s="1" t="s">
        <v>237</v>
      </c>
      <c r="C43" s="21" t="s">
        <v>81</v>
      </c>
      <c r="D43" s="21" t="s">
        <v>60</v>
      </c>
      <c r="E43" s="21" t="s">
        <v>137</v>
      </c>
      <c r="F43" s="22" t="s">
        <v>10</v>
      </c>
      <c r="G43" s="23">
        <v>0.29166666666666669</v>
      </c>
      <c r="H43" s="23">
        <v>0.79166666666666663</v>
      </c>
      <c r="I43" s="22">
        <f>J43*12</f>
        <v>180</v>
      </c>
      <c r="J43" s="22">
        <v>15</v>
      </c>
      <c r="K43" s="55" t="s">
        <v>204</v>
      </c>
    </row>
    <row r="44" spans="1:11" s="39" customFormat="1" ht="21.75" customHeight="1" x14ac:dyDescent="0.2">
      <c r="A44" s="60" t="s">
        <v>47</v>
      </c>
      <c r="B44" s="21" t="s">
        <v>139</v>
      </c>
      <c r="C44" s="21" t="s">
        <v>81</v>
      </c>
      <c r="D44" s="21" t="s">
        <v>48</v>
      </c>
      <c r="E44" s="21" t="s">
        <v>196</v>
      </c>
      <c r="F44" s="22" t="s">
        <v>10</v>
      </c>
      <c r="G44" s="23">
        <v>0.29166666666666669</v>
      </c>
      <c r="H44" s="23">
        <v>0.79166666666666663</v>
      </c>
      <c r="I44" s="22">
        <f>J44*12</f>
        <v>108</v>
      </c>
      <c r="J44" s="22">
        <v>9</v>
      </c>
      <c r="K44" s="55" t="s">
        <v>203</v>
      </c>
    </row>
    <row r="45" spans="1:11" ht="21.75" customHeight="1" x14ac:dyDescent="0.2">
      <c r="A45" s="54" t="s">
        <v>66</v>
      </c>
      <c r="B45" s="1" t="s">
        <v>238</v>
      </c>
      <c r="C45" s="21" t="s">
        <v>81</v>
      </c>
      <c r="D45" s="21" t="s">
        <v>60</v>
      </c>
      <c r="E45" s="21" t="s">
        <v>137</v>
      </c>
      <c r="F45" s="22" t="s">
        <v>10</v>
      </c>
      <c r="G45" s="23">
        <v>0.29166666666666669</v>
      </c>
      <c r="H45" s="23">
        <v>0.79166666666666663</v>
      </c>
      <c r="I45" s="22">
        <f>J45*12</f>
        <v>180</v>
      </c>
      <c r="J45" s="22">
        <v>15</v>
      </c>
      <c r="K45" s="55" t="s">
        <v>204</v>
      </c>
    </row>
    <row r="46" spans="1:11" ht="21.75" customHeight="1" x14ac:dyDescent="0.2">
      <c r="A46" s="54" t="s">
        <v>9</v>
      </c>
      <c r="B46" s="3" t="s">
        <v>32</v>
      </c>
      <c r="C46" s="7" t="s">
        <v>81</v>
      </c>
      <c r="D46" s="7" t="s">
        <v>5</v>
      </c>
      <c r="E46" s="7" t="s">
        <v>137</v>
      </c>
      <c r="F46" s="8" t="s">
        <v>10</v>
      </c>
      <c r="G46" s="6">
        <v>0.54166666666666663</v>
      </c>
      <c r="H46" s="6">
        <v>0.79166666666666663</v>
      </c>
      <c r="I46" s="7">
        <f>J46*6</f>
        <v>114</v>
      </c>
      <c r="J46" s="7">
        <v>19</v>
      </c>
      <c r="K46" s="57" t="s">
        <v>7</v>
      </c>
    </row>
    <row r="47" spans="1:11" ht="21.75" customHeight="1" x14ac:dyDescent="0.2">
      <c r="A47" s="60" t="s">
        <v>115</v>
      </c>
      <c r="B47" s="7" t="s">
        <v>128</v>
      </c>
      <c r="C47" s="7" t="s">
        <v>116</v>
      </c>
      <c r="D47" s="8" t="s">
        <v>176</v>
      </c>
      <c r="E47" s="8" t="s">
        <v>136</v>
      </c>
      <c r="F47" s="8" t="s">
        <v>6</v>
      </c>
      <c r="G47" s="6">
        <v>0.29166666666666669</v>
      </c>
      <c r="H47" s="6">
        <v>0.69444444444444453</v>
      </c>
      <c r="I47" s="7">
        <v>36</v>
      </c>
      <c r="J47" s="7">
        <v>10</v>
      </c>
      <c r="K47" s="57" t="s">
        <v>117</v>
      </c>
    </row>
    <row r="48" spans="1:11" s="36" customFormat="1" ht="21.75" hidden="1" customHeight="1" x14ac:dyDescent="0.2">
      <c r="A48" s="64" t="s">
        <v>211</v>
      </c>
      <c r="B48" s="34" t="s">
        <v>212</v>
      </c>
      <c r="C48" s="34" t="s">
        <v>81</v>
      </c>
      <c r="D48" s="34" t="s">
        <v>79</v>
      </c>
      <c r="E48" s="34" t="s">
        <v>136</v>
      </c>
      <c r="F48" s="34" t="s">
        <v>10</v>
      </c>
      <c r="G48" s="37">
        <v>0.79166666666666663</v>
      </c>
      <c r="H48" s="37">
        <v>0.29166666666666669</v>
      </c>
      <c r="I48" s="34">
        <f>J48*12</f>
        <v>48</v>
      </c>
      <c r="J48" s="34">
        <v>4</v>
      </c>
      <c r="K48" s="62" t="s">
        <v>205</v>
      </c>
    </row>
    <row r="49" spans="1:11" s="39" customFormat="1" ht="21.75" customHeight="1" x14ac:dyDescent="0.2">
      <c r="A49" s="60" t="s">
        <v>265</v>
      </c>
      <c r="B49" s="21" t="s">
        <v>266</v>
      </c>
      <c r="C49" s="21" t="s">
        <v>81</v>
      </c>
      <c r="D49" s="21" t="s">
        <v>79</v>
      </c>
      <c r="E49" s="21" t="s">
        <v>136</v>
      </c>
      <c r="F49" s="21" t="s">
        <v>10</v>
      </c>
      <c r="G49" s="30">
        <v>0.79166666666666663</v>
      </c>
      <c r="H49" s="30">
        <v>0.29166666666666669</v>
      </c>
      <c r="I49" s="21">
        <f>J49*12</f>
        <v>60</v>
      </c>
      <c r="J49" s="21">
        <v>5</v>
      </c>
      <c r="K49" s="55" t="s">
        <v>205</v>
      </c>
    </row>
    <row r="50" spans="1:11" ht="21.75" customHeight="1" x14ac:dyDescent="0.2">
      <c r="A50" s="60" t="s">
        <v>147</v>
      </c>
      <c r="B50" s="21" t="s">
        <v>148</v>
      </c>
      <c r="C50" s="21" t="s">
        <v>81</v>
      </c>
      <c r="D50" s="21" t="s">
        <v>60</v>
      </c>
      <c r="E50" s="21" t="s">
        <v>137</v>
      </c>
      <c r="F50" s="21" t="s">
        <v>10</v>
      </c>
      <c r="G50" s="30">
        <v>0.29166666666666669</v>
      </c>
      <c r="H50" s="30">
        <v>0.79166666666666663</v>
      </c>
      <c r="I50" s="22">
        <f>J50*12</f>
        <v>180</v>
      </c>
      <c r="J50" s="22">
        <v>15</v>
      </c>
      <c r="K50" s="55" t="s">
        <v>53</v>
      </c>
    </row>
    <row r="51" spans="1:11" ht="21.75" customHeight="1" x14ac:dyDescent="0.2">
      <c r="A51" s="60" t="s">
        <v>225</v>
      </c>
      <c r="B51" s="21" t="s">
        <v>228</v>
      </c>
      <c r="C51" s="21" t="s">
        <v>81</v>
      </c>
      <c r="D51" s="21" t="s">
        <v>227</v>
      </c>
      <c r="E51" s="21" t="s">
        <v>137</v>
      </c>
      <c r="F51" s="21" t="s">
        <v>10</v>
      </c>
      <c r="G51" s="30">
        <v>0.54166666666666663</v>
      </c>
      <c r="H51" s="30">
        <v>0.75</v>
      </c>
      <c r="I51" s="21">
        <f>J51*6</f>
        <v>114</v>
      </c>
      <c r="J51" s="21">
        <v>19</v>
      </c>
      <c r="K51" s="55" t="s">
        <v>209</v>
      </c>
    </row>
    <row r="52" spans="1:11" ht="21.75" customHeight="1" x14ac:dyDescent="0.2">
      <c r="A52" s="65" t="s">
        <v>54</v>
      </c>
      <c r="B52" s="1" t="s">
        <v>55</v>
      </c>
      <c r="C52" s="21" t="s">
        <v>81</v>
      </c>
      <c r="D52" s="21" t="s">
        <v>52</v>
      </c>
      <c r="E52" s="21" t="s">
        <v>137</v>
      </c>
      <c r="F52" s="22" t="s">
        <v>10</v>
      </c>
      <c r="G52" s="23">
        <v>0.29166666666666669</v>
      </c>
      <c r="H52" s="23">
        <v>0.79166666666666663</v>
      </c>
      <c r="I52" s="22">
        <f>J52*12</f>
        <v>180</v>
      </c>
      <c r="J52" s="22">
        <v>15</v>
      </c>
      <c r="K52" s="55" t="s">
        <v>53</v>
      </c>
    </row>
    <row r="53" spans="1:11" ht="21.75" customHeight="1" x14ac:dyDescent="0.2">
      <c r="A53" s="58" t="s">
        <v>26</v>
      </c>
      <c r="B53" s="1" t="s">
        <v>42</v>
      </c>
      <c r="C53" s="21" t="s">
        <v>81</v>
      </c>
      <c r="D53" s="21" t="s">
        <v>24</v>
      </c>
      <c r="E53" s="21" t="s">
        <v>137</v>
      </c>
      <c r="F53" s="22" t="s">
        <v>6</v>
      </c>
      <c r="G53" s="30">
        <v>0.29166666666666669</v>
      </c>
      <c r="H53" s="30">
        <v>0.54166666666666663</v>
      </c>
      <c r="I53" s="21">
        <f>J53*6</f>
        <v>114</v>
      </c>
      <c r="J53" s="21">
        <v>19</v>
      </c>
      <c r="K53" s="55" t="s">
        <v>25</v>
      </c>
    </row>
    <row r="54" spans="1:11" ht="21.75" customHeight="1" x14ac:dyDescent="0.2">
      <c r="A54" s="60" t="s">
        <v>83</v>
      </c>
      <c r="B54" s="7" t="s">
        <v>88</v>
      </c>
      <c r="C54" s="7" t="s">
        <v>81</v>
      </c>
      <c r="D54" s="7" t="s">
        <v>79</v>
      </c>
      <c r="E54" s="7" t="s">
        <v>136</v>
      </c>
      <c r="F54" s="7" t="s">
        <v>10</v>
      </c>
      <c r="G54" s="6" t="s">
        <v>184</v>
      </c>
      <c r="H54" s="6" t="s">
        <v>185</v>
      </c>
      <c r="I54" s="7">
        <v>228</v>
      </c>
      <c r="J54" s="7">
        <v>30</v>
      </c>
      <c r="K54" s="57" t="s">
        <v>205</v>
      </c>
    </row>
    <row r="55" spans="1:11" ht="21.75" hidden="1" customHeight="1" x14ac:dyDescent="0.2">
      <c r="A55" s="60" t="s">
        <v>22</v>
      </c>
      <c r="B55" s="33" t="s">
        <v>39</v>
      </c>
      <c r="C55" s="21" t="s">
        <v>81</v>
      </c>
      <c r="D55" s="21" t="s">
        <v>248</v>
      </c>
      <c r="E55" s="1" t="s">
        <v>137</v>
      </c>
      <c r="F55" s="22" t="s">
        <v>6</v>
      </c>
      <c r="G55" s="30">
        <v>0.54166666666666663</v>
      </c>
      <c r="H55" s="30">
        <v>0.79166666666666663</v>
      </c>
      <c r="I55" s="21">
        <f>J55*6</f>
        <v>120</v>
      </c>
      <c r="J55" s="21">
        <v>20</v>
      </c>
      <c r="K55" s="55" t="s">
        <v>21</v>
      </c>
    </row>
    <row r="56" spans="1:11" ht="21.75" customHeight="1" x14ac:dyDescent="0.2">
      <c r="A56" s="60" t="s">
        <v>142</v>
      </c>
      <c r="B56" s="4" t="s">
        <v>143</v>
      </c>
      <c r="C56" s="7" t="s">
        <v>81</v>
      </c>
      <c r="D56" s="3" t="s">
        <v>5</v>
      </c>
      <c r="E56" s="3" t="s">
        <v>137</v>
      </c>
      <c r="F56" s="8" t="s">
        <v>6</v>
      </c>
      <c r="G56" s="6">
        <v>0.29166666666666669</v>
      </c>
      <c r="H56" s="6">
        <v>0.54166666666666663</v>
      </c>
      <c r="I56" s="7">
        <f>J56*6</f>
        <v>42</v>
      </c>
      <c r="J56" s="7">
        <v>7</v>
      </c>
      <c r="K56" s="57" t="s">
        <v>7</v>
      </c>
    </row>
    <row r="57" spans="1:11" ht="21.75" customHeight="1" x14ac:dyDescent="0.2">
      <c r="A57" s="60" t="s">
        <v>189</v>
      </c>
      <c r="B57" s="4" t="s">
        <v>190</v>
      </c>
      <c r="C57" s="7" t="s">
        <v>81</v>
      </c>
      <c r="D57" s="3" t="s">
        <v>79</v>
      </c>
      <c r="E57" s="3" t="s">
        <v>136</v>
      </c>
      <c r="F57" s="8" t="s">
        <v>10</v>
      </c>
      <c r="G57" s="6">
        <v>0.79166666666666663</v>
      </c>
      <c r="H57" s="6">
        <v>0.29166666666666669</v>
      </c>
      <c r="I57" s="7">
        <f>J57*12</f>
        <v>24</v>
      </c>
      <c r="J57" s="7">
        <v>2</v>
      </c>
      <c r="K57" s="57" t="s">
        <v>205</v>
      </c>
    </row>
    <row r="58" spans="1:11" s="43" customFormat="1" ht="21.75" customHeight="1" x14ac:dyDescent="0.2">
      <c r="A58" s="66" t="s">
        <v>187</v>
      </c>
      <c r="B58" s="21" t="s">
        <v>188</v>
      </c>
      <c r="C58" s="21" t="s">
        <v>81</v>
      </c>
      <c r="D58" s="21" t="s">
        <v>79</v>
      </c>
      <c r="E58" s="21" t="s">
        <v>136</v>
      </c>
      <c r="F58" s="21" t="s">
        <v>10</v>
      </c>
      <c r="G58" s="30" t="s">
        <v>184</v>
      </c>
      <c r="H58" s="30" t="s">
        <v>185</v>
      </c>
      <c r="I58" s="21">
        <v>36</v>
      </c>
      <c r="J58" s="21">
        <v>5</v>
      </c>
      <c r="K58" s="55" t="s">
        <v>205</v>
      </c>
    </row>
    <row r="59" spans="1:11" s="39" customFormat="1" ht="21.75" customHeight="1" x14ac:dyDescent="0.2">
      <c r="A59" s="58" t="s">
        <v>134</v>
      </c>
      <c r="B59" s="21" t="s">
        <v>135</v>
      </c>
      <c r="C59" s="21" t="s">
        <v>81</v>
      </c>
      <c r="D59" s="22" t="s">
        <v>96</v>
      </c>
      <c r="E59" s="22" t="s">
        <v>136</v>
      </c>
      <c r="F59" s="22" t="s">
        <v>6</v>
      </c>
      <c r="G59" s="30">
        <v>0.29166666666666669</v>
      </c>
      <c r="H59" s="30">
        <v>0.70833333333333337</v>
      </c>
      <c r="I59" s="21">
        <f>J59*9</f>
        <v>180</v>
      </c>
      <c r="J59" s="21">
        <v>20</v>
      </c>
      <c r="K59" s="55" t="s">
        <v>97</v>
      </c>
    </row>
    <row r="60" spans="1:11" ht="21.75" customHeight="1" x14ac:dyDescent="0.2">
      <c r="A60" s="60" t="s">
        <v>56</v>
      </c>
      <c r="B60" s="21" t="s">
        <v>57</v>
      </c>
      <c r="C60" s="21" t="s">
        <v>81</v>
      </c>
      <c r="D60" s="21" t="s">
        <v>52</v>
      </c>
      <c r="E60" s="21" t="s">
        <v>137</v>
      </c>
      <c r="F60" s="22" t="s">
        <v>10</v>
      </c>
      <c r="G60" s="23">
        <v>0.79166666666666663</v>
      </c>
      <c r="H60" s="23">
        <v>0.29166666666666669</v>
      </c>
      <c r="I60" s="22">
        <f>J60*12</f>
        <v>180</v>
      </c>
      <c r="J60" s="22">
        <v>15</v>
      </c>
      <c r="K60" s="55" t="s">
        <v>53</v>
      </c>
    </row>
    <row r="61" spans="1:11" ht="21.75" customHeight="1" x14ac:dyDescent="0.2">
      <c r="A61" s="60" t="s">
        <v>23</v>
      </c>
      <c r="B61" s="1" t="s">
        <v>41</v>
      </c>
      <c r="C61" s="21" t="s">
        <v>81</v>
      </c>
      <c r="D61" s="21" t="s">
        <v>24</v>
      </c>
      <c r="E61" s="21" t="s">
        <v>137</v>
      </c>
      <c r="F61" s="22" t="s">
        <v>6</v>
      </c>
      <c r="G61" s="30">
        <v>0.54166666666666663</v>
      </c>
      <c r="H61" s="30">
        <v>0.79166666666666663</v>
      </c>
      <c r="I61" s="21">
        <f>J61*6</f>
        <v>114</v>
      </c>
      <c r="J61" s="21">
        <v>19</v>
      </c>
      <c r="K61" s="55" t="s">
        <v>25</v>
      </c>
    </row>
    <row r="62" spans="1:11" ht="21.75" customHeight="1" x14ac:dyDescent="0.2">
      <c r="A62" s="60" t="s">
        <v>29</v>
      </c>
      <c r="B62" s="1" t="s">
        <v>45</v>
      </c>
      <c r="C62" s="21" t="s">
        <v>81</v>
      </c>
      <c r="D62" s="21" t="s">
        <v>227</v>
      </c>
      <c r="E62" s="21" t="s">
        <v>137</v>
      </c>
      <c r="F62" s="22" t="s">
        <v>6</v>
      </c>
      <c r="G62" s="30">
        <v>0.29166666666666669</v>
      </c>
      <c r="H62" s="30">
        <v>0.54166666666666663</v>
      </c>
      <c r="I62" s="21">
        <v>108</v>
      </c>
      <c r="J62" s="21">
        <v>15</v>
      </c>
      <c r="K62" s="55" t="s">
        <v>209</v>
      </c>
    </row>
    <row r="63" spans="1:11" ht="21.75" customHeight="1" x14ac:dyDescent="0.2">
      <c r="A63" s="60" t="s">
        <v>27</v>
      </c>
      <c r="B63" s="1" t="s">
        <v>43</v>
      </c>
      <c r="C63" s="21" t="s">
        <v>81</v>
      </c>
      <c r="D63" s="21" t="s">
        <v>24</v>
      </c>
      <c r="E63" s="21" t="s">
        <v>137</v>
      </c>
      <c r="F63" s="22" t="s">
        <v>6</v>
      </c>
      <c r="G63" s="30">
        <v>0.29166666666666669</v>
      </c>
      <c r="H63" s="30">
        <v>0.54166666666666663</v>
      </c>
      <c r="I63" s="21">
        <f>J63*6</f>
        <v>114</v>
      </c>
      <c r="J63" s="21">
        <v>19</v>
      </c>
      <c r="K63" s="55" t="s">
        <v>25</v>
      </c>
    </row>
    <row r="64" spans="1:11" s="36" customFormat="1" ht="21.75" hidden="1" customHeight="1" x14ac:dyDescent="0.2">
      <c r="A64" s="64" t="s">
        <v>158</v>
      </c>
      <c r="B64" s="40" t="s">
        <v>159</v>
      </c>
      <c r="C64" s="34">
        <v>18489</v>
      </c>
      <c r="D64" s="34" t="s">
        <v>108</v>
      </c>
      <c r="E64" s="34" t="s">
        <v>136</v>
      </c>
      <c r="F64" s="35" t="s">
        <v>6</v>
      </c>
      <c r="G64" s="37">
        <v>0.54166666666666663</v>
      </c>
      <c r="H64" s="37">
        <v>0.70833333333333337</v>
      </c>
      <c r="I64" s="34" t="s">
        <v>180</v>
      </c>
      <c r="J64" s="34" t="s">
        <v>278</v>
      </c>
      <c r="K64" s="62" t="s">
        <v>109</v>
      </c>
    </row>
    <row r="65" spans="1:11" ht="21.75" customHeight="1" x14ac:dyDescent="0.2">
      <c r="A65" s="60" t="s">
        <v>149</v>
      </c>
      <c r="B65" s="7" t="s">
        <v>123</v>
      </c>
      <c r="C65" s="7" t="s">
        <v>100</v>
      </c>
      <c r="D65" s="8" t="s">
        <v>94</v>
      </c>
      <c r="E65" s="8" t="s">
        <v>136</v>
      </c>
      <c r="F65" s="8" t="s">
        <v>6</v>
      </c>
      <c r="G65" s="6">
        <v>0.29166666666666669</v>
      </c>
      <c r="H65" s="6">
        <v>0.51250000000000007</v>
      </c>
      <c r="I65" s="38">
        <f>J65*5.2</f>
        <v>46.800000000000004</v>
      </c>
      <c r="J65" s="7">
        <v>9</v>
      </c>
      <c r="K65" s="57" t="s">
        <v>99</v>
      </c>
    </row>
    <row r="66" spans="1:11" ht="21.75" customHeight="1" x14ac:dyDescent="0.2">
      <c r="A66" s="54" t="s">
        <v>67</v>
      </c>
      <c r="B66" s="1" t="s">
        <v>239</v>
      </c>
      <c r="C66" s="21" t="s">
        <v>81</v>
      </c>
      <c r="D66" s="21" t="s">
        <v>60</v>
      </c>
      <c r="E66" s="21" t="s">
        <v>137</v>
      </c>
      <c r="F66" s="22" t="s">
        <v>10</v>
      </c>
      <c r="G66" s="23">
        <v>0.29166666666666669</v>
      </c>
      <c r="H66" s="23">
        <v>0.79166666666666663</v>
      </c>
      <c r="I66" s="22">
        <f>J66*12</f>
        <v>180</v>
      </c>
      <c r="J66" s="22">
        <v>15</v>
      </c>
      <c r="K66" s="55" t="s">
        <v>204</v>
      </c>
    </row>
    <row r="67" spans="1:11" ht="21.75" customHeight="1" x14ac:dyDescent="0.2">
      <c r="A67" s="60" t="s">
        <v>16</v>
      </c>
      <c r="B67" s="1" t="s">
        <v>36</v>
      </c>
      <c r="C67" s="21" t="s">
        <v>81</v>
      </c>
      <c r="D67" s="21" t="s">
        <v>17</v>
      </c>
      <c r="E67" s="21" t="s">
        <v>137</v>
      </c>
      <c r="F67" s="22" t="s">
        <v>6</v>
      </c>
      <c r="G67" s="23">
        <v>0.29166666666666669</v>
      </c>
      <c r="H67" s="23">
        <v>0.79166666666666663</v>
      </c>
      <c r="I67" s="22">
        <f>J67*12</f>
        <v>180</v>
      </c>
      <c r="J67" s="22">
        <v>15</v>
      </c>
      <c r="K67" s="55" t="s">
        <v>18</v>
      </c>
    </row>
    <row r="68" spans="1:11" ht="21.75" customHeight="1" x14ac:dyDescent="0.2">
      <c r="A68" s="54" t="s">
        <v>197</v>
      </c>
      <c r="B68" s="29" t="s">
        <v>198</v>
      </c>
      <c r="C68" s="21" t="s">
        <v>81</v>
      </c>
      <c r="D68" s="21" t="s">
        <v>60</v>
      </c>
      <c r="E68" s="21" t="s">
        <v>137</v>
      </c>
      <c r="F68" s="22" t="s">
        <v>10</v>
      </c>
      <c r="G68" s="23">
        <v>0.79166666666666663</v>
      </c>
      <c r="H68" s="23">
        <v>0.29166666666666669</v>
      </c>
      <c r="I68" s="22">
        <f>J68*12</f>
        <v>180</v>
      </c>
      <c r="J68" s="22">
        <v>15</v>
      </c>
      <c r="K68" s="55" t="s">
        <v>204</v>
      </c>
    </row>
    <row r="69" spans="1:11" ht="21.75" customHeight="1" x14ac:dyDescent="0.2">
      <c r="A69" s="60" t="s">
        <v>168</v>
      </c>
      <c r="B69" s="1" t="s">
        <v>169</v>
      </c>
      <c r="C69" s="21" t="s">
        <v>81</v>
      </c>
      <c r="D69" s="21" t="s">
        <v>52</v>
      </c>
      <c r="E69" s="21" t="s">
        <v>137</v>
      </c>
      <c r="F69" s="22" t="s">
        <v>10</v>
      </c>
      <c r="G69" s="23">
        <v>0.29166666666666669</v>
      </c>
      <c r="H69" s="23">
        <v>0.79166666666666663</v>
      </c>
      <c r="I69" s="22">
        <f>J69*12</f>
        <v>180</v>
      </c>
      <c r="J69" s="22">
        <v>15</v>
      </c>
      <c r="K69" s="55" t="s">
        <v>204</v>
      </c>
    </row>
    <row r="70" spans="1:11" ht="21.75" customHeight="1" x14ac:dyDescent="0.2">
      <c r="A70" s="54" t="s">
        <v>11</v>
      </c>
      <c r="B70" s="3" t="s">
        <v>33</v>
      </c>
      <c r="C70" s="7" t="s">
        <v>81</v>
      </c>
      <c r="D70" s="7" t="s">
        <v>5</v>
      </c>
      <c r="E70" s="7" t="s">
        <v>137</v>
      </c>
      <c r="F70" s="8" t="s">
        <v>6</v>
      </c>
      <c r="G70" s="6">
        <v>0.27083333333333331</v>
      </c>
      <c r="H70" s="6">
        <v>0.52083333333333337</v>
      </c>
      <c r="I70" s="7">
        <f>J70*6</f>
        <v>78</v>
      </c>
      <c r="J70" s="7">
        <v>13</v>
      </c>
      <c r="K70" s="57" t="s">
        <v>7</v>
      </c>
    </row>
    <row r="71" spans="1:11" ht="25.5" customHeight="1" x14ac:dyDescent="0.2">
      <c r="A71" s="60" t="s">
        <v>150</v>
      </c>
      <c r="B71" s="7" t="s">
        <v>121</v>
      </c>
      <c r="C71" s="7" t="s">
        <v>98</v>
      </c>
      <c r="D71" s="8" t="s">
        <v>94</v>
      </c>
      <c r="E71" s="8" t="s">
        <v>136</v>
      </c>
      <c r="F71" s="8" t="s">
        <v>6</v>
      </c>
      <c r="G71" s="6" t="s">
        <v>272</v>
      </c>
      <c r="H71" s="6" t="s">
        <v>273</v>
      </c>
      <c r="I71" s="38">
        <v>64</v>
      </c>
      <c r="J71" s="7">
        <v>10</v>
      </c>
      <c r="K71" s="57" t="s">
        <v>99</v>
      </c>
    </row>
    <row r="72" spans="1:11" ht="21.75" customHeight="1" x14ac:dyDescent="0.2">
      <c r="A72" s="60" t="s">
        <v>15</v>
      </c>
      <c r="B72" s="21" t="s">
        <v>35</v>
      </c>
      <c r="C72" s="21" t="s">
        <v>81</v>
      </c>
      <c r="D72" s="21" t="s">
        <v>182</v>
      </c>
      <c r="E72" s="21" t="s">
        <v>137</v>
      </c>
      <c r="F72" s="22" t="s">
        <v>6</v>
      </c>
      <c r="G72" s="30">
        <v>0.27083333333333331</v>
      </c>
      <c r="H72" s="30">
        <v>0.52083333333333337</v>
      </c>
      <c r="I72" s="21">
        <f>J72*6</f>
        <v>114</v>
      </c>
      <c r="J72" s="21">
        <v>19</v>
      </c>
      <c r="K72" s="55" t="s">
        <v>14</v>
      </c>
    </row>
    <row r="73" spans="1:11" ht="21.75" customHeight="1" x14ac:dyDescent="0.2">
      <c r="A73" s="60" t="s">
        <v>28</v>
      </c>
      <c r="B73" s="1" t="s">
        <v>44</v>
      </c>
      <c r="C73" s="21" t="s">
        <v>81</v>
      </c>
      <c r="D73" s="21" t="s">
        <v>24</v>
      </c>
      <c r="E73" s="21" t="s">
        <v>196</v>
      </c>
      <c r="F73" s="22" t="s">
        <v>6</v>
      </c>
      <c r="G73" s="30">
        <v>0.54166666666666663</v>
      </c>
      <c r="H73" s="30">
        <v>0.79166666666666663</v>
      </c>
      <c r="I73" s="21">
        <f>J73*6</f>
        <v>114</v>
      </c>
      <c r="J73" s="21">
        <v>19</v>
      </c>
      <c r="K73" s="55" t="s">
        <v>25</v>
      </c>
    </row>
    <row r="74" spans="1:11" ht="21.75" customHeight="1" x14ac:dyDescent="0.2">
      <c r="A74" s="54" t="s">
        <v>72</v>
      </c>
      <c r="B74" s="28" t="s">
        <v>240</v>
      </c>
      <c r="C74" s="21" t="s">
        <v>81</v>
      </c>
      <c r="D74" s="21" t="s">
        <v>60</v>
      </c>
      <c r="E74" s="21" t="s">
        <v>137</v>
      </c>
      <c r="F74" s="22" t="s">
        <v>10</v>
      </c>
      <c r="G74" s="23">
        <v>0.29166666666666669</v>
      </c>
      <c r="H74" s="23">
        <v>0.79166666666666663</v>
      </c>
      <c r="I74" s="22">
        <f>J74*12</f>
        <v>180</v>
      </c>
      <c r="J74" s="22">
        <v>15</v>
      </c>
      <c r="K74" s="55" t="s">
        <v>204</v>
      </c>
    </row>
    <row r="75" spans="1:11" ht="21.75" customHeight="1" x14ac:dyDescent="0.2">
      <c r="A75" s="54" t="s">
        <v>70</v>
      </c>
      <c r="B75" s="28" t="s">
        <v>241</v>
      </c>
      <c r="C75" s="21" t="s">
        <v>81</v>
      </c>
      <c r="D75" s="21" t="s">
        <v>60</v>
      </c>
      <c r="E75" s="21" t="s">
        <v>137</v>
      </c>
      <c r="F75" s="22" t="s">
        <v>10</v>
      </c>
      <c r="G75" s="23">
        <v>0.79166666666666663</v>
      </c>
      <c r="H75" s="23">
        <v>0.29166666666666669</v>
      </c>
      <c r="I75" s="22">
        <f>J75*12</f>
        <v>180</v>
      </c>
      <c r="J75" s="22">
        <v>15</v>
      </c>
      <c r="K75" s="55" t="s">
        <v>204</v>
      </c>
    </row>
    <row r="76" spans="1:11" ht="21.75" customHeight="1" x14ac:dyDescent="0.2">
      <c r="A76" s="54" t="s">
        <v>19</v>
      </c>
      <c r="B76" s="1" t="s">
        <v>37</v>
      </c>
      <c r="C76" s="21" t="s">
        <v>81</v>
      </c>
      <c r="D76" s="21" t="s">
        <v>17</v>
      </c>
      <c r="E76" s="21" t="s">
        <v>137</v>
      </c>
      <c r="F76" s="22" t="s">
        <v>6</v>
      </c>
      <c r="G76" s="23">
        <v>0.29166666666666669</v>
      </c>
      <c r="H76" s="23">
        <v>0.79166666666666663</v>
      </c>
      <c r="I76" s="22">
        <f>J76*12</f>
        <v>180</v>
      </c>
      <c r="J76" s="22">
        <v>15</v>
      </c>
      <c r="K76" s="55" t="s">
        <v>18</v>
      </c>
    </row>
    <row r="77" spans="1:11" ht="21.75" customHeight="1" x14ac:dyDescent="0.2">
      <c r="A77" s="54" t="s">
        <v>71</v>
      </c>
      <c r="B77" s="28" t="s">
        <v>242</v>
      </c>
      <c r="C77" s="21" t="s">
        <v>81</v>
      </c>
      <c r="D77" s="21" t="s">
        <v>60</v>
      </c>
      <c r="E77" s="21" t="s">
        <v>137</v>
      </c>
      <c r="F77" s="22" t="s">
        <v>10</v>
      </c>
      <c r="G77" s="23">
        <v>0.79166666666666663</v>
      </c>
      <c r="H77" s="23">
        <v>0.29166666666666669</v>
      </c>
      <c r="I77" s="22">
        <f>J77*12</f>
        <v>180</v>
      </c>
      <c r="J77" s="22">
        <v>15</v>
      </c>
      <c r="K77" s="55" t="s">
        <v>204</v>
      </c>
    </row>
    <row r="78" spans="1:11" ht="21.75" customHeight="1" x14ac:dyDescent="0.2">
      <c r="A78" s="60" t="s">
        <v>214</v>
      </c>
      <c r="B78" s="7" t="s">
        <v>127</v>
      </c>
      <c r="C78" s="7" t="s">
        <v>110</v>
      </c>
      <c r="D78" s="7" t="s">
        <v>111</v>
      </c>
      <c r="E78" s="7" t="s">
        <v>136</v>
      </c>
      <c r="F78" s="8" t="s">
        <v>6</v>
      </c>
      <c r="G78" s="6">
        <v>0.5</v>
      </c>
      <c r="H78" s="6">
        <v>0.64583333333333337</v>
      </c>
      <c r="I78" s="38">
        <f>J78*4.3</f>
        <v>12.899999999999999</v>
      </c>
      <c r="J78" s="7">
        <v>3</v>
      </c>
      <c r="K78" s="57" t="s">
        <v>112</v>
      </c>
    </row>
    <row r="79" spans="1:11" ht="21.75" customHeight="1" x14ac:dyDescent="0.2">
      <c r="A79" s="60" t="s">
        <v>292</v>
      </c>
      <c r="B79" s="7" t="s">
        <v>293</v>
      </c>
      <c r="C79" s="7" t="s">
        <v>294</v>
      </c>
      <c r="D79" s="7" t="s">
        <v>102</v>
      </c>
      <c r="E79" s="7" t="s">
        <v>136</v>
      </c>
      <c r="F79" s="8" t="s">
        <v>6</v>
      </c>
      <c r="G79" s="6">
        <v>0.29166666666666669</v>
      </c>
      <c r="H79" s="6">
        <v>0.72916666666666663</v>
      </c>
      <c r="I79" s="38">
        <v>19</v>
      </c>
      <c r="J79" s="7">
        <v>4</v>
      </c>
      <c r="K79" s="55" t="s">
        <v>103</v>
      </c>
    </row>
    <row r="80" spans="1:11" s="39" customFormat="1" ht="21.75" customHeight="1" x14ac:dyDescent="0.2">
      <c r="A80" s="60" t="s">
        <v>213</v>
      </c>
      <c r="B80" s="21" t="s">
        <v>125</v>
      </c>
      <c r="C80" s="21" t="s">
        <v>104</v>
      </c>
      <c r="D80" s="22" t="s">
        <v>102</v>
      </c>
      <c r="E80" s="22" t="s">
        <v>136</v>
      </c>
      <c r="F80" s="22" t="s">
        <v>6</v>
      </c>
      <c r="G80" s="30">
        <v>0.29166666666666669</v>
      </c>
      <c r="H80" s="30">
        <v>0.52777777777777779</v>
      </c>
      <c r="I80" s="41">
        <f>J80*5.4</f>
        <v>27</v>
      </c>
      <c r="J80" s="21">
        <v>5</v>
      </c>
      <c r="K80" s="55" t="s">
        <v>103</v>
      </c>
    </row>
    <row r="81" spans="1:11" ht="21.75" customHeight="1" x14ac:dyDescent="0.2">
      <c r="A81" s="60" t="s">
        <v>30</v>
      </c>
      <c r="B81" s="1" t="s">
        <v>46</v>
      </c>
      <c r="C81" s="21" t="s">
        <v>81</v>
      </c>
      <c r="D81" s="21" t="s">
        <v>227</v>
      </c>
      <c r="E81" s="21" t="s">
        <v>137</v>
      </c>
      <c r="F81" s="22" t="s">
        <v>6</v>
      </c>
      <c r="G81" s="30">
        <v>0.29166666666666669</v>
      </c>
      <c r="H81" s="30">
        <v>0.54166666666666663</v>
      </c>
      <c r="I81" s="21">
        <f>J81*6</f>
        <v>60</v>
      </c>
      <c r="J81" s="21">
        <v>10</v>
      </c>
      <c r="K81" s="55" t="s">
        <v>209</v>
      </c>
    </row>
    <row r="82" spans="1:11" s="36" customFormat="1" ht="21.75" hidden="1" customHeight="1" x14ac:dyDescent="0.2">
      <c r="A82" s="64" t="s">
        <v>221</v>
      </c>
      <c r="B82" s="40" t="s">
        <v>222</v>
      </c>
      <c r="C82" s="34" t="s">
        <v>81</v>
      </c>
      <c r="D82" s="34" t="s">
        <v>79</v>
      </c>
      <c r="E82" s="34" t="s">
        <v>136</v>
      </c>
      <c r="F82" s="35" t="s">
        <v>10</v>
      </c>
      <c r="G82" s="37">
        <v>0.29166666666666669</v>
      </c>
      <c r="H82" s="37">
        <v>0.79166666666666663</v>
      </c>
      <c r="I82" s="34" t="s">
        <v>223</v>
      </c>
      <c r="J82" s="34">
        <v>1</v>
      </c>
      <c r="K82" s="62" t="s">
        <v>205</v>
      </c>
    </row>
    <row r="83" spans="1:11" ht="21.75" customHeight="1" x14ac:dyDescent="0.2">
      <c r="A83" s="60" t="s">
        <v>164</v>
      </c>
      <c r="B83" s="1" t="s">
        <v>165</v>
      </c>
      <c r="C83" s="21" t="s">
        <v>81</v>
      </c>
      <c r="D83" s="21" t="s">
        <v>60</v>
      </c>
      <c r="E83" s="21" t="s">
        <v>137</v>
      </c>
      <c r="F83" s="22" t="s">
        <v>10</v>
      </c>
      <c r="G83" s="30">
        <v>0.29166666666666669</v>
      </c>
      <c r="H83" s="30">
        <v>0.79166666666666663</v>
      </c>
      <c r="I83" s="22">
        <f>J83*12</f>
        <v>180</v>
      </c>
      <c r="J83" s="22">
        <v>15</v>
      </c>
      <c r="K83" s="55" t="s">
        <v>204</v>
      </c>
    </row>
    <row r="84" spans="1:11" ht="21.75" customHeight="1" x14ac:dyDescent="0.2">
      <c r="A84" s="60" t="s">
        <v>174</v>
      </c>
      <c r="B84" s="3" t="s">
        <v>175</v>
      </c>
      <c r="C84" s="7" t="s">
        <v>177</v>
      </c>
      <c r="D84" s="7" t="s">
        <v>181</v>
      </c>
      <c r="E84" s="7" t="s">
        <v>136</v>
      </c>
      <c r="F84" s="8" t="s">
        <v>6</v>
      </c>
      <c r="G84" s="6">
        <v>0.29166666666666669</v>
      </c>
      <c r="H84" s="6">
        <v>0.69444444444444453</v>
      </c>
      <c r="I84" s="38">
        <f>J84*5.3</f>
        <v>47.699999999999996</v>
      </c>
      <c r="J84" s="7">
        <v>9</v>
      </c>
      <c r="K84" s="57" t="s">
        <v>208</v>
      </c>
    </row>
    <row r="85" spans="1:11" ht="21.75" customHeight="1" x14ac:dyDescent="0.2">
      <c r="A85" s="60" t="s">
        <v>13</v>
      </c>
      <c r="B85" s="21" t="s">
        <v>31</v>
      </c>
      <c r="C85" s="21" t="s">
        <v>81</v>
      </c>
      <c r="D85" s="21" t="s">
        <v>182</v>
      </c>
      <c r="E85" s="21" t="s">
        <v>137</v>
      </c>
      <c r="F85" s="22" t="s">
        <v>6</v>
      </c>
      <c r="G85" s="30">
        <v>0.29166666666666669</v>
      </c>
      <c r="H85" s="30">
        <v>0.54166666666666663</v>
      </c>
      <c r="I85" s="21">
        <f>J85*6</f>
        <v>72</v>
      </c>
      <c r="J85" s="21">
        <v>12</v>
      </c>
      <c r="K85" s="55" t="s">
        <v>14</v>
      </c>
    </row>
    <row r="86" spans="1:11" ht="21.75" customHeight="1" x14ac:dyDescent="0.2">
      <c r="A86" s="60" t="s">
        <v>262</v>
      </c>
      <c r="B86" s="21" t="s">
        <v>263</v>
      </c>
      <c r="C86" s="21" t="s">
        <v>264</v>
      </c>
      <c r="D86" s="21" t="s">
        <v>102</v>
      </c>
      <c r="E86" s="21" t="s">
        <v>136</v>
      </c>
      <c r="F86" s="22" t="s">
        <v>6</v>
      </c>
      <c r="G86" s="30">
        <v>0.54166666666666663</v>
      </c>
      <c r="H86" s="30">
        <v>0.77777777777777779</v>
      </c>
      <c r="I86" s="21">
        <f>J86*6</f>
        <v>30</v>
      </c>
      <c r="J86" s="21">
        <v>5</v>
      </c>
      <c r="K86" s="55" t="s">
        <v>103</v>
      </c>
    </row>
    <row r="87" spans="1:11" ht="21.75" customHeight="1" x14ac:dyDescent="0.2">
      <c r="A87" s="60" t="s">
        <v>170</v>
      </c>
      <c r="B87" s="21" t="s">
        <v>171</v>
      </c>
      <c r="C87" s="21" t="s">
        <v>81</v>
      </c>
      <c r="D87" s="21" t="s">
        <v>52</v>
      </c>
      <c r="E87" s="21" t="s">
        <v>137</v>
      </c>
      <c r="F87" s="22" t="s">
        <v>10</v>
      </c>
      <c r="G87" s="30">
        <v>0.29166666666666669</v>
      </c>
      <c r="H87" s="30">
        <v>0.79166666666666663</v>
      </c>
      <c r="I87" s="22">
        <f>J87*12</f>
        <v>180</v>
      </c>
      <c r="J87" s="22">
        <v>15</v>
      </c>
      <c r="K87" s="55" t="s">
        <v>53</v>
      </c>
    </row>
    <row r="88" spans="1:11" s="39" customFormat="1" ht="21.75" customHeight="1" x14ac:dyDescent="0.2">
      <c r="A88" s="60" t="s">
        <v>154</v>
      </c>
      <c r="B88" s="21" t="s">
        <v>124</v>
      </c>
      <c r="C88" s="21" t="s">
        <v>101</v>
      </c>
      <c r="D88" s="22" t="s">
        <v>94</v>
      </c>
      <c r="E88" s="22" t="s">
        <v>136</v>
      </c>
      <c r="F88" s="22" t="s">
        <v>10</v>
      </c>
      <c r="G88" s="30">
        <v>0.29166666666666669</v>
      </c>
      <c r="H88" s="30">
        <v>0.54166666666666663</v>
      </c>
      <c r="I88" s="21">
        <f>J88*6</f>
        <v>138</v>
      </c>
      <c r="J88" s="21">
        <v>23</v>
      </c>
      <c r="K88" s="55" t="s">
        <v>99</v>
      </c>
    </row>
    <row r="89" spans="1:11" s="36" customFormat="1" ht="21.75" hidden="1" customHeight="1" x14ac:dyDescent="0.2">
      <c r="A89" s="64" t="s">
        <v>84</v>
      </c>
      <c r="B89" s="34" t="s">
        <v>89</v>
      </c>
      <c r="C89" s="34" t="s">
        <v>81</v>
      </c>
      <c r="D89" s="34" t="s">
        <v>79</v>
      </c>
      <c r="E89" s="34" t="s">
        <v>136</v>
      </c>
      <c r="F89" s="34" t="s">
        <v>10</v>
      </c>
      <c r="G89" s="42">
        <v>0.54166666666666663</v>
      </c>
      <c r="H89" s="42">
        <v>0.79166666666666663</v>
      </c>
      <c r="I89" s="35">
        <f>J89*6</f>
        <v>30</v>
      </c>
      <c r="J89" s="35">
        <v>5</v>
      </c>
      <c r="K89" s="62" t="s">
        <v>205</v>
      </c>
    </row>
    <row r="90" spans="1:11" ht="21.75" customHeight="1" x14ac:dyDescent="0.2">
      <c r="A90" s="54" t="s">
        <v>62</v>
      </c>
      <c r="B90" s="1" t="s">
        <v>243</v>
      </c>
      <c r="C90" s="21" t="s">
        <v>81</v>
      </c>
      <c r="D90" s="21" t="s">
        <v>60</v>
      </c>
      <c r="E90" s="21" t="s">
        <v>137</v>
      </c>
      <c r="F90" s="22" t="s">
        <v>10</v>
      </c>
      <c r="G90" s="23">
        <v>0.29166666666666669</v>
      </c>
      <c r="H90" s="23">
        <v>0.79166666666666663</v>
      </c>
      <c r="I90" s="22">
        <f>J90*12</f>
        <v>180</v>
      </c>
      <c r="J90" s="22">
        <v>15</v>
      </c>
      <c r="K90" s="55" t="s">
        <v>204</v>
      </c>
    </row>
    <row r="91" spans="1:11" ht="21.75" customHeight="1" x14ac:dyDescent="0.2">
      <c r="A91" s="54" t="s">
        <v>12</v>
      </c>
      <c r="B91" s="3" t="s">
        <v>34</v>
      </c>
      <c r="C91" s="7" t="s">
        <v>81</v>
      </c>
      <c r="D91" s="7" t="s">
        <v>5</v>
      </c>
      <c r="E91" s="7" t="s">
        <v>137</v>
      </c>
      <c r="F91" s="8" t="s">
        <v>6</v>
      </c>
      <c r="G91" s="6">
        <v>0.54166666666666663</v>
      </c>
      <c r="H91" s="6">
        <v>0.79166666666666663</v>
      </c>
      <c r="I91" s="7">
        <f>J91*6</f>
        <v>114</v>
      </c>
      <c r="J91" s="7">
        <v>19</v>
      </c>
      <c r="K91" s="57" t="s">
        <v>207</v>
      </c>
    </row>
    <row r="92" spans="1:11" ht="21.75" customHeight="1" x14ac:dyDescent="0.2">
      <c r="A92" s="60" t="s">
        <v>132</v>
      </c>
      <c r="B92" s="21" t="s">
        <v>133</v>
      </c>
      <c r="C92" s="21" t="s">
        <v>81</v>
      </c>
      <c r="D92" s="21" t="s">
        <v>52</v>
      </c>
      <c r="E92" s="21" t="s">
        <v>137</v>
      </c>
      <c r="F92" s="22" t="s">
        <v>10</v>
      </c>
      <c r="G92" s="23">
        <v>0.33333333333333331</v>
      </c>
      <c r="H92" s="23">
        <v>0.75</v>
      </c>
      <c r="I92" s="22">
        <f>J92*9</f>
        <v>171</v>
      </c>
      <c r="J92" s="22">
        <v>19</v>
      </c>
      <c r="K92" s="55" t="s">
        <v>53</v>
      </c>
    </row>
    <row r="93" spans="1:11" ht="21.75" customHeight="1" x14ac:dyDescent="0.2">
      <c r="A93" s="60" t="s">
        <v>162</v>
      </c>
      <c r="B93" s="21" t="s">
        <v>163</v>
      </c>
      <c r="C93" s="21" t="s">
        <v>81</v>
      </c>
      <c r="D93" s="21" t="s">
        <v>179</v>
      </c>
      <c r="E93" s="21" t="s">
        <v>196</v>
      </c>
      <c r="F93" s="22" t="s">
        <v>10</v>
      </c>
      <c r="G93" s="23">
        <v>0.79166666666666663</v>
      </c>
      <c r="H93" s="23">
        <v>0.29166666666666669</v>
      </c>
      <c r="I93" s="22">
        <f>J93*12</f>
        <v>180</v>
      </c>
      <c r="J93" s="22">
        <v>15</v>
      </c>
      <c r="K93" s="55" t="s">
        <v>53</v>
      </c>
    </row>
    <row r="94" spans="1:11" ht="21.75" customHeight="1" x14ac:dyDescent="0.2">
      <c r="A94" s="54" t="s">
        <v>144</v>
      </c>
      <c r="B94" s="1" t="s">
        <v>226</v>
      </c>
      <c r="C94" s="21" t="s">
        <v>81</v>
      </c>
      <c r="D94" s="21" t="s">
        <v>60</v>
      </c>
      <c r="E94" s="21" t="s">
        <v>137</v>
      </c>
      <c r="F94" s="22" t="s">
        <v>161</v>
      </c>
      <c r="G94" s="23">
        <v>0.3125</v>
      </c>
      <c r="H94" s="23">
        <v>0.6875</v>
      </c>
      <c r="I94" s="22">
        <f>J94*12</f>
        <v>180</v>
      </c>
      <c r="J94" s="22">
        <v>15</v>
      </c>
      <c r="K94" s="55" t="s">
        <v>53</v>
      </c>
    </row>
    <row r="95" spans="1:11" s="39" customFormat="1" ht="27" customHeight="1" x14ac:dyDescent="0.2">
      <c r="A95" s="60" t="s">
        <v>200</v>
      </c>
      <c r="B95" s="21" t="s">
        <v>201</v>
      </c>
      <c r="C95" s="21" t="s">
        <v>81</v>
      </c>
      <c r="D95" s="21" t="s">
        <v>202</v>
      </c>
      <c r="E95" s="21" t="s">
        <v>137</v>
      </c>
      <c r="F95" s="21" t="s">
        <v>6</v>
      </c>
      <c r="G95" s="30" t="s">
        <v>249</v>
      </c>
      <c r="H95" s="30" t="s">
        <v>250</v>
      </c>
      <c r="I95" s="21">
        <f>J95*8</f>
        <v>152</v>
      </c>
      <c r="J95" s="21">
        <v>19</v>
      </c>
      <c r="K95" s="55" t="s">
        <v>199</v>
      </c>
    </row>
    <row r="96" spans="1:11" ht="21.75" customHeight="1" x14ac:dyDescent="0.2">
      <c r="A96" s="54" t="s">
        <v>151</v>
      </c>
      <c r="B96" s="1" t="s">
        <v>152</v>
      </c>
      <c r="C96" s="7" t="s">
        <v>153</v>
      </c>
      <c r="D96" s="7" t="s">
        <v>138</v>
      </c>
      <c r="E96" s="7" t="s">
        <v>136</v>
      </c>
      <c r="F96" s="8" t="s">
        <v>6</v>
      </c>
      <c r="G96" s="9">
        <v>0.33333333333333331</v>
      </c>
      <c r="H96" s="9">
        <v>0.5</v>
      </c>
      <c r="I96" s="8">
        <f>J96*4</f>
        <v>8</v>
      </c>
      <c r="J96" s="8">
        <v>2</v>
      </c>
      <c r="K96" s="57" t="s">
        <v>210</v>
      </c>
    </row>
    <row r="97" spans="1:14" s="39" customFormat="1" ht="21.75" customHeight="1" x14ac:dyDescent="0.2">
      <c r="A97" s="54" t="s">
        <v>73</v>
      </c>
      <c r="B97" s="28" t="s">
        <v>244</v>
      </c>
      <c r="C97" s="21" t="s">
        <v>81</v>
      </c>
      <c r="D97" s="21" t="s">
        <v>60</v>
      </c>
      <c r="E97" s="21" t="s">
        <v>137</v>
      </c>
      <c r="F97" s="22" t="s">
        <v>10</v>
      </c>
      <c r="G97" s="23">
        <v>0.79166666666666663</v>
      </c>
      <c r="H97" s="23">
        <v>0.29166666666666669</v>
      </c>
      <c r="I97" s="22">
        <f>J97*12</f>
        <v>180</v>
      </c>
      <c r="J97" s="22">
        <v>15</v>
      </c>
      <c r="K97" s="55" t="s">
        <v>204</v>
      </c>
    </row>
    <row r="98" spans="1:14" ht="21.75" customHeight="1" x14ac:dyDescent="0.2">
      <c r="A98" s="54" t="s">
        <v>74</v>
      </c>
      <c r="B98" s="2" t="s">
        <v>245</v>
      </c>
      <c r="C98" s="7" t="s">
        <v>81</v>
      </c>
      <c r="D98" s="7" t="s">
        <v>60</v>
      </c>
      <c r="E98" s="7" t="s">
        <v>137</v>
      </c>
      <c r="F98" s="8" t="s">
        <v>10</v>
      </c>
      <c r="G98" s="9">
        <v>0.79166666666666663</v>
      </c>
      <c r="H98" s="9">
        <v>0.29166666666666669</v>
      </c>
      <c r="I98" s="22">
        <f>J98*12</f>
        <v>180</v>
      </c>
      <c r="J98" s="22">
        <v>15</v>
      </c>
      <c r="K98" s="55" t="s">
        <v>204</v>
      </c>
    </row>
    <row r="99" spans="1:14" ht="21.75" customHeight="1" x14ac:dyDescent="0.2">
      <c r="A99" s="60" t="s">
        <v>58</v>
      </c>
      <c r="B99" s="7" t="s">
        <v>268</v>
      </c>
      <c r="C99" s="7" t="s">
        <v>81</v>
      </c>
      <c r="D99" s="7" t="s">
        <v>52</v>
      </c>
      <c r="E99" s="7" t="s">
        <v>137</v>
      </c>
      <c r="F99" s="8" t="s">
        <v>10</v>
      </c>
      <c r="G99" s="9">
        <v>0.29166666666666669</v>
      </c>
      <c r="H99" s="9">
        <v>0.79166666666666663</v>
      </c>
      <c r="I99" s="22">
        <f>J99*12</f>
        <v>180</v>
      </c>
      <c r="J99" s="22">
        <v>15</v>
      </c>
      <c r="K99" s="57" t="s">
        <v>53</v>
      </c>
    </row>
    <row r="100" spans="1:14" s="39" customFormat="1" ht="21.75" customHeight="1" x14ac:dyDescent="0.2">
      <c r="A100" s="60" t="s">
        <v>85</v>
      </c>
      <c r="B100" s="21" t="s">
        <v>90</v>
      </c>
      <c r="C100" s="21" t="s">
        <v>81</v>
      </c>
      <c r="D100" s="21" t="s">
        <v>79</v>
      </c>
      <c r="E100" s="21" t="s">
        <v>136</v>
      </c>
      <c r="F100" s="21" t="s">
        <v>10</v>
      </c>
      <c r="G100" s="23">
        <v>0.54166666666666663</v>
      </c>
      <c r="H100" s="23">
        <v>0.79166666666666663</v>
      </c>
      <c r="I100" s="22">
        <f>J100*6</f>
        <v>12</v>
      </c>
      <c r="J100" s="22">
        <v>2</v>
      </c>
      <c r="K100" s="55" t="s">
        <v>205</v>
      </c>
    </row>
    <row r="101" spans="1:14" s="39" customFormat="1" ht="21.75" customHeight="1" x14ac:dyDescent="0.2">
      <c r="A101" s="66" t="s">
        <v>191</v>
      </c>
      <c r="B101" s="21" t="s">
        <v>192</v>
      </c>
      <c r="C101" s="21" t="s">
        <v>81</v>
      </c>
      <c r="D101" s="21" t="s">
        <v>79</v>
      </c>
      <c r="E101" s="21" t="s">
        <v>136</v>
      </c>
      <c r="F101" s="21" t="s">
        <v>10</v>
      </c>
      <c r="G101" s="30">
        <v>0.54166666666666663</v>
      </c>
      <c r="H101" s="30">
        <v>0.79166666666666663</v>
      </c>
      <c r="I101" s="21">
        <f>J101*6</f>
        <v>132</v>
      </c>
      <c r="J101" s="21">
        <v>22</v>
      </c>
      <c r="K101" s="55" t="s">
        <v>205</v>
      </c>
    </row>
    <row r="102" spans="1:14" s="39" customFormat="1" ht="21.75" customHeight="1" x14ac:dyDescent="0.2">
      <c r="A102" s="66" t="s">
        <v>279</v>
      </c>
      <c r="B102" s="21" t="s">
        <v>280</v>
      </c>
      <c r="C102" s="21" t="s">
        <v>81</v>
      </c>
      <c r="D102" s="21" t="s">
        <v>79</v>
      </c>
      <c r="E102" s="21" t="s">
        <v>136</v>
      </c>
      <c r="F102" s="21" t="s">
        <v>10</v>
      </c>
      <c r="G102" s="30">
        <v>0.79166666666666663</v>
      </c>
      <c r="H102" s="30">
        <v>0.29166666666666669</v>
      </c>
      <c r="I102" s="21">
        <f>J102*12</f>
        <v>24</v>
      </c>
      <c r="J102" s="21">
        <v>2</v>
      </c>
      <c r="K102" s="55" t="s">
        <v>205</v>
      </c>
    </row>
    <row r="103" spans="1:14" s="39" customFormat="1" ht="21.75" customHeight="1" x14ac:dyDescent="0.2">
      <c r="A103" s="66" t="s">
        <v>267</v>
      </c>
      <c r="B103" s="21" t="s">
        <v>281</v>
      </c>
      <c r="C103" s="21" t="s">
        <v>81</v>
      </c>
      <c r="D103" s="21" t="s">
        <v>79</v>
      </c>
      <c r="E103" s="21" t="s">
        <v>136</v>
      </c>
      <c r="F103" s="21" t="s">
        <v>10</v>
      </c>
      <c r="G103" s="30">
        <v>0.79166666666666663</v>
      </c>
      <c r="H103" s="30">
        <v>0.29166666666666669</v>
      </c>
      <c r="I103" s="21">
        <f>J103*12</f>
        <v>72</v>
      </c>
      <c r="J103" s="21">
        <v>6</v>
      </c>
      <c r="K103" s="55" t="s">
        <v>205</v>
      </c>
    </row>
    <row r="104" spans="1:14" s="39" customFormat="1" ht="21.75" customHeight="1" x14ac:dyDescent="0.2">
      <c r="A104" s="60" t="s">
        <v>49</v>
      </c>
      <c r="B104" s="21" t="s">
        <v>139</v>
      </c>
      <c r="C104" s="21" t="s">
        <v>81</v>
      </c>
      <c r="D104" s="21" t="s">
        <v>48</v>
      </c>
      <c r="E104" s="21" t="s">
        <v>196</v>
      </c>
      <c r="F104" s="22" t="s">
        <v>10</v>
      </c>
      <c r="G104" s="23">
        <v>0.29166666666666669</v>
      </c>
      <c r="H104" s="23">
        <v>0.79166666666666663</v>
      </c>
      <c r="I104" s="22">
        <f>J104*12</f>
        <v>120</v>
      </c>
      <c r="J104" s="22">
        <v>10</v>
      </c>
      <c r="K104" s="55" t="s">
        <v>203</v>
      </c>
    </row>
    <row r="105" spans="1:14" ht="26.25" customHeight="1" thickBot="1" x14ac:dyDescent="0.25">
      <c r="A105" s="78" t="s">
        <v>282</v>
      </c>
      <c r="B105" s="79"/>
      <c r="C105" s="79"/>
      <c r="D105" s="79"/>
      <c r="E105" s="79"/>
      <c r="F105" s="79"/>
      <c r="G105" s="79"/>
      <c r="H105" s="79"/>
      <c r="I105" s="79"/>
      <c r="J105" s="79"/>
      <c r="K105" s="80"/>
    </row>
    <row r="106" spans="1:14" ht="21.95" customHeight="1" x14ac:dyDescent="0.2">
      <c r="A106" s="16"/>
      <c r="B106" s="16"/>
      <c r="C106" s="16"/>
      <c r="D106" s="16"/>
      <c r="E106" s="17"/>
      <c r="F106" s="17"/>
      <c r="G106" s="17"/>
      <c r="H106" s="17"/>
      <c r="I106" s="17"/>
      <c r="J106" s="17"/>
      <c r="K106" s="20"/>
    </row>
    <row r="107" spans="1:14" ht="21.95" customHeight="1" x14ac:dyDescent="0.2">
      <c r="A107" s="16"/>
      <c r="B107" s="16"/>
      <c r="C107" s="16"/>
      <c r="D107" s="16"/>
      <c r="E107" s="17"/>
      <c r="F107" s="17"/>
      <c r="G107" s="17"/>
      <c r="H107" s="17"/>
      <c r="I107" s="17"/>
      <c r="J107" s="17"/>
      <c r="K107" s="20"/>
    </row>
    <row r="108" spans="1:14" ht="21.95" customHeight="1" x14ac:dyDescent="0.2">
      <c r="A108" s="16"/>
      <c r="B108" s="16"/>
      <c r="C108" s="16"/>
      <c r="D108" s="16"/>
      <c r="E108" s="17"/>
      <c r="F108" s="17"/>
      <c r="G108" s="17"/>
      <c r="H108" s="17"/>
      <c r="I108" s="17"/>
      <c r="J108" s="17"/>
      <c r="K108" s="20"/>
    </row>
    <row r="109" spans="1:14" ht="21.75" customHeight="1" x14ac:dyDescent="0.2">
      <c r="A109" s="16"/>
      <c r="B109" s="16"/>
      <c r="C109" s="16"/>
      <c r="D109" s="16"/>
      <c r="E109" s="17"/>
      <c r="F109" s="17"/>
      <c r="G109" s="17"/>
      <c r="H109" s="17"/>
      <c r="I109" s="17"/>
      <c r="J109" s="17"/>
      <c r="K109" s="20"/>
    </row>
    <row r="110" spans="1:14" ht="27" customHeight="1" x14ac:dyDescent="0.2">
      <c r="A110" s="72" t="s">
        <v>285</v>
      </c>
      <c r="B110" s="72"/>
      <c r="C110" s="72"/>
      <c r="D110" s="72"/>
      <c r="E110" s="72"/>
      <c r="F110" s="72"/>
      <c r="G110" s="72"/>
      <c r="H110" s="72"/>
      <c r="I110" s="72"/>
      <c r="J110" s="72"/>
      <c r="K110" s="72"/>
      <c r="L110" s="46"/>
      <c r="M110" s="46"/>
      <c r="N110" s="46"/>
    </row>
    <row r="111" spans="1:14" ht="21.95" customHeight="1" x14ac:dyDescent="0.2">
      <c r="A111" s="73" t="s">
        <v>284</v>
      </c>
      <c r="B111" s="73"/>
      <c r="C111" s="73"/>
      <c r="D111" s="73"/>
      <c r="E111" s="73"/>
      <c r="F111" s="73"/>
      <c r="G111" s="73"/>
      <c r="H111" s="73"/>
      <c r="I111" s="73"/>
      <c r="J111" s="73"/>
      <c r="K111" s="73"/>
      <c r="L111" s="47"/>
    </row>
    <row r="112" spans="1:14" ht="22.5" customHeight="1" x14ac:dyDescent="0.2">
      <c r="A112" s="47"/>
      <c r="B112" s="47"/>
      <c r="C112" s="47"/>
      <c r="D112" s="47"/>
      <c r="E112" s="47"/>
      <c r="F112" s="47"/>
      <c r="G112" s="47"/>
      <c r="H112" s="47"/>
      <c r="I112" s="47"/>
      <c r="J112" s="47"/>
      <c r="K112" s="47"/>
      <c r="L112" s="47"/>
      <c r="M112" s="47"/>
      <c r="N112" s="47"/>
    </row>
    <row r="113" spans="1:14" ht="21.95" customHeight="1" x14ac:dyDescent="0.2">
      <c r="A113" s="47"/>
      <c r="B113" s="47"/>
      <c r="C113" s="47"/>
      <c r="D113" s="47"/>
      <c r="E113" s="47"/>
      <c r="F113" s="47"/>
      <c r="G113" s="47"/>
      <c r="H113" s="47"/>
      <c r="I113" s="47"/>
      <c r="J113" s="47"/>
      <c r="K113" s="47"/>
      <c r="L113" s="47"/>
      <c r="M113" s="12"/>
      <c r="N113" s="13"/>
    </row>
    <row r="114" spans="1:14" ht="21.95" customHeight="1" x14ac:dyDescent="0.2">
      <c r="A114" s="44"/>
      <c r="B114" s="44"/>
      <c r="C114" s="44"/>
      <c r="D114" s="10"/>
      <c r="E114" s="11"/>
      <c r="G114" s="5"/>
      <c r="H114" s="5"/>
      <c r="K114" s="12"/>
      <c r="L114" s="12"/>
      <c r="M114" s="12"/>
      <c r="N114" s="13"/>
    </row>
    <row r="115" spans="1:14" ht="21.95" customHeight="1" x14ac:dyDescent="0.2">
      <c r="A115" s="73"/>
      <c r="B115" s="73"/>
      <c r="C115" s="73"/>
      <c r="D115" s="73"/>
      <c r="E115" s="73"/>
      <c r="F115" s="73"/>
      <c r="G115" s="73"/>
      <c r="H115" s="73"/>
      <c r="I115" s="73"/>
      <c r="J115" s="73"/>
      <c r="K115" s="73"/>
    </row>
    <row r="116" spans="1:14" ht="21.95" customHeight="1" x14ac:dyDescent="0.2">
      <c r="A116" s="15"/>
      <c r="B116" s="15"/>
      <c r="C116" s="16"/>
      <c r="D116" s="16"/>
      <c r="E116" s="16"/>
      <c r="F116" s="17"/>
      <c r="G116" s="18"/>
      <c r="H116" s="18"/>
      <c r="I116" s="17"/>
      <c r="J116" s="17"/>
      <c r="K116" s="19"/>
    </row>
    <row r="117" spans="1:14" ht="15.75" customHeight="1" x14ac:dyDescent="0.2">
      <c r="H117" s="12"/>
      <c r="I117" s="12"/>
      <c r="J117" s="12"/>
    </row>
    <row r="118" spans="1:14" ht="15.75" customHeight="1" x14ac:dyDescent="0.2">
      <c r="H118" s="12"/>
      <c r="I118" s="12"/>
      <c r="J118" s="12"/>
    </row>
    <row r="119" spans="1:14" ht="15.75" customHeight="1" x14ac:dyDescent="0.2">
      <c r="H119" s="12"/>
      <c r="I119" s="12"/>
      <c r="J119" s="12"/>
    </row>
    <row r="120" spans="1:14" ht="15.75" customHeight="1" x14ac:dyDescent="0.2">
      <c r="H120" s="12"/>
      <c r="I120" s="12"/>
      <c r="J120" s="12"/>
    </row>
    <row r="121" spans="1:14" ht="15.75" customHeight="1" x14ac:dyDescent="0.2">
      <c r="H121" s="12"/>
      <c r="I121" s="12"/>
      <c r="J121" s="12"/>
    </row>
    <row r="122" spans="1:14" ht="15.75" customHeight="1" x14ac:dyDescent="0.2">
      <c r="H122" s="12"/>
      <c r="I122" s="12"/>
      <c r="J122" s="12"/>
    </row>
    <row r="123" spans="1:14" ht="15.75" customHeight="1" x14ac:dyDescent="0.2">
      <c r="H123" s="12"/>
      <c r="I123" s="12"/>
      <c r="J123" s="12"/>
    </row>
    <row r="124" spans="1:14" ht="15.75" customHeight="1" x14ac:dyDescent="0.2">
      <c r="H124" s="12"/>
      <c r="I124" s="12"/>
      <c r="J124" s="12"/>
    </row>
    <row r="125" spans="1:14" ht="15.75" customHeight="1" x14ac:dyDescent="0.2">
      <c r="H125" s="12"/>
      <c r="I125" s="12"/>
      <c r="J125" s="12"/>
    </row>
    <row r="126" spans="1:14" ht="15.75" customHeight="1" x14ac:dyDescent="0.2">
      <c r="H126" s="12"/>
      <c r="I126" s="12"/>
      <c r="J126" s="12"/>
    </row>
    <row r="127" spans="1:14" ht="15.75" customHeight="1" x14ac:dyDescent="0.2">
      <c r="H127" s="12"/>
      <c r="I127" s="12"/>
      <c r="J127" s="12"/>
    </row>
    <row r="128" spans="1:14" ht="15.75" customHeight="1" x14ac:dyDescent="0.2">
      <c r="H128" s="12"/>
      <c r="I128" s="12"/>
      <c r="J128" s="12"/>
    </row>
    <row r="129" spans="8:10" ht="15.75" customHeight="1" x14ac:dyDescent="0.2">
      <c r="H129" s="12"/>
      <c r="I129" s="12"/>
      <c r="J129" s="12"/>
    </row>
    <row r="130" spans="8:10" ht="15.75" customHeight="1" x14ac:dyDescent="0.2">
      <c r="H130" s="12"/>
      <c r="I130" s="12"/>
      <c r="J130" s="12"/>
    </row>
    <row r="131" spans="8:10" ht="15.75" customHeight="1" x14ac:dyDescent="0.2">
      <c r="H131" s="12"/>
      <c r="I131" s="12"/>
      <c r="J131" s="12"/>
    </row>
    <row r="132" spans="8:10" ht="15.75" customHeight="1" x14ac:dyDescent="0.2">
      <c r="H132" s="12"/>
      <c r="I132" s="12"/>
      <c r="J132" s="12"/>
    </row>
    <row r="133" spans="8:10" ht="15.75" customHeight="1" x14ac:dyDescent="0.2">
      <c r="H133" s="12"/>
      <c r="I133" s="12"/>
      <c r="J133" s="12"/>
    </row>
    <row r="134" spans="8:10" ht="15.75" customHeight="1" x14ac:dyDescent="0.2">
      <c r="H134" s="12"/>
      <c r="I134" s="12"/>
      <c r="J134" s="12"/>
    </row>
    <row r="135" spans="8:10" ht="15.75" customHeight="1" x14ac:dyDescent="0.2">
      <c r="H135" s="12"/>
      <c r="I135" s="12"/>
      <c r="J135" s="12"/>
    </row>
    <row r="136" spans="8:10" ht="15.75" customHeight="1" x14ac:dyDescent="0.2">
      <c r="H136" s="12"/>
      <c r="I136" s="12"/>
      <c r="J136" s="12"/>
    </row>
    <row r="137" spans="8:10" ht="15.75" customHeight="1" x14ac:dyDescent="0.2">
      <c r="H137" s="12"/>
      <c r="I137" s="12"/>
      <c r="J137" s="12"/>
    </row>
    <row r="138" spans="8:10" ht="15.75" customHeight="1" x14ac:dyDescent="0.2">
      <c r="H138" s="12"/>
      <c r="I138" s="12"/>
      <c r="J138" s="12"/>
    </row>
    <row r="139" spans="8:10" ht="15.75" customHeight="1" x14ac:dyDescent="0.2">
      <c r="H139" s="12"/>
      <c r="I139" s="12"/>
      <c r="J139" s="12"/>
    </row>
    <row r="140" spans="8:10" ht="15.75" customHeight="1" x14ac:dyDescent="0.2">
      <c r="H140" s="12"/>
      <c r="I140" s="12"/>
      <c r="J140" s="12"/>
    </row>
    <row r="141" spans="8:10" ht="15.75" customHeight="1" x14ac:dyDescent="0.2">
      <c r="H141" s="12"/>
      <c r="I141" s="12"/>
      <c r="J141" s="12"/>
    </row>
    <row r="142" spans="8:10" ht="15.75" customHeight="1" x14ac:dyDescent="0.2">
      <c r="H142" s="12"/>
      <c r="I142" s="12"/>
      <c r="J142" s="12"/>
    </row>
    <row r="143" spans="8:10" ht="15.75" customHeight="1" x14ac:dyDescent="0.2">
      <c r="H143" s="12"/>
      <c r="I143" s="12"/>
      <c r="J143" s="12"/>
    </row>
    <row r="144" spans="8:10" ht="15.75" customHeight="1" x14ac:dyDescent="0.2">
      <c r="H144" s="12"/>
      <c r="I144" s="12"/>
      <c r="J144" s="12"/>
    </row>
    <row r="145" spans="8:10" ht="15.75" customHeight="1" x14ac:dyDescent="0.2">
      <c r="H145" s="12"/>
      <c r="I145" s="12"/>
      <c r="J145" s="12"/>
    </row>
    <row r="146" spans="8:10" ht="15.75" customHeight="1" x14ac:dyDescent="0.2">
      <c r="H146" s="12"/>
      <c r="I146" s="12"/>
      <c r="J146" s="12"/>
    </row>
    <row r="147" spans="8:10" ht="15.75" customHeight="1" x14ac:dyDescent="0.2">
      <c r="H147" s="12"/>
      <c r="I147" s="12"/>
      <c r="J147" s="12"/>
    </row>
    <row r="148" spans="8:10" ht="15.75" customHeight="1" x14ac:dyDescent="0.2">
      <c r="H148" s="12"/>
      <c r="I148" s="12"/>
      <c r="J148" s="12"/>
    </row>
    <row r="149" spans="8:10" ht="15.75" customHeight="1" x14ac:dyDescent="0.2">
      <c r="H149" s="12"/>
      <c r="I149" s="12"/>
      <c r="J149" s="12"/>
    </row>
    <row r="150" spans="8:10" ht="15.75" customHeight="1" x14ac:dyDescent="0.2">
      <c r="H150" s="12"/>
      <c r="I150" s="12"/>
      <c r="J150" s="12"/>
    </row>
    <row r="151" spans="8:10" ht="15.75" customHeight="1" x14ac:dyDescent="0.2">
      <c r="H151" s="12"/>
      <c r="I151" s="12"/>
      <c r="J151" s="12"/>
    </row>
    <row r="152" spans="8:10" ht="15.75" customHeight="1" x14ac:dyDescent="0.2">
      <c r="H152" s="12"/>
      <c r="I152" s="12"/>
      <c r="J152" s="12"/>
    </row>
    <row r="153" spans="8:10" ht="15.75" customHeight="1" x14ac:dyDescent="0.2">
      <c r="H153" s="12"/>
      <c r="I153" s="12"/>
      <c r="J153" s="12"/>
    </row>
    <row r="154" spans="8:10" ht="15.75" customHeight="1" x14ac:dyDescent="0.2">
      <c r="H154" s="12"/>
      <c r="I154" s="12"/>
      <c r="J154" s="12"/>
    </row>
    <row r="155" spans="8:10" ht="15.75" customHeight="1" x14ac:dyDescent="0.2">
      <c r="H155" s="12"/>
      <c r="I155" s="12"/>
      <c r="J155" s="12"/>
    </row>
    <row r="156" spans="8:10" ht="15.75" customHeight="1" x14ac:dyDescent="0.2">
      <c r="H156" s="12"/>
      <c r="I156" s="12"/>
      <c r="J156" s="12"/>
    </row>
    <row r="157" spans="8:10" ht="15.75" customHeight="1" x14ac:dyDescent="0.2">
      <c r="H157" s="12"/>
      <c r="I157" s="12"/>
      <c r="J157" s="12"/>
    </row>
    <row r="158" spans="8:10" ht="15.75" customHeight="1" x14ac:dyDescent="0.2">
      <c r="H158" s="12"/>
      <c r="I158" s="12"/>
      <c r="J158" s="12"/>
    </row>
    <row r="159" spans="8:10" ht="15.75" customHeight="1" x14ac:dyDescent="0.2">
      <c r="H159" s="12"/>
      <c r="I159" s="12"/>
      <c r="J159" s="12"/>
    </row>
    <row r="160" spans="8:10" ht="15.75" customHeight="1" x14ac:dyDescent="0.2">
      <c r="H160" s="12"/>
      <c r="I160" s="12"/>
      <c r="J160" s="12"/>
    </row>
    <row r="161" spans="8:10" ht="15.75" customHeight="1" x14ac:dyDescent="0.2">
      <c r="H161" s="12"/>
      <c r="I161" s="12"/>
      <c r="J161" s="12"/>
    </row>
    <row r="162" spans="8:10" ht="15.75" customHeight="1" x14ac:dyDescent="0.2">
      <c r="H162" s="12"/>
      <c r="I162" s="12"/>
      <c r="J162" s="12"/>
    </row>
    <row r="163" spans="8:10" ht="15.75" customHeight="1" x14ac:dyDescent="0.2">
      <c r="H163" s="12"/>
      <c r="I163" s="12"/>
      <c r="J163" s="12"/>
    </row>
    <row r="164" spans="8:10" ht="15.75" customHeight="1" x14ac:dyDescent="0.2">
      <c r="H164" s="12"/>
      <c r="I164" s="12"/>
      <c r="J164" s="12"/>
    </row>
    <row r="165" spans="8:10" ht="15.75" customHeight="1" x14ac:dyDescent="0.2">
      <c r="H165" s="12"/>
      <c r="I165" s="12"/>
      <c r="J165" s="12"/>
    </row>
    <row r="166" spans="8:10" ht="15.75" customHeight="1" x14ac:dyDescent="0.2">
      <c r="H166" s="12"/>
      <c r="I166" s="12"/>
      <c r="J166" s="12"/>
    </row>
    <row r="167" spans="8:10" ht="15.75" customHeight="1" x14ac:dyDescent="0.2">
      <c r="H167" s="12"/>
      <c r="I167" s="12"/>
      <c r="J167" s="12"/>
    </row>
    <row r="168" spans="8:10" ht="15.75" customHeight="1" x14ac:dyDescent="0.2">
      <c r="H168" s="12"/>
      <c r="I168" s="12"/>
      <c r="J168" s="12"/>
    </row>
    <row r="169" spans="8:10" ht="15.75" customHeight="1" x14ac:dyDescent="0.2">
      <c r="H169" s="12"/>
      <c r="I169" s="12"/>
      <c r="J169" s="12"/>
    </row>
    <row r="170" spans="8:10" ht="15.75" customHeight="1" x14ac:dyDescent="0.2">
      <c r="H170" s="12"/>
      <c r="I170" s="12"/>
      <c r="J170" s="12"/>
    </row>
    <row r="171" spans="8:10" ht="15.75" customHeight="1" x14ac:dyDescent="0.2">
      <c r="H171" s="12"/>
      <c r="I171" s="12"/>
      <c r="J171" s="12"/>
    </row>
    <row r="172" spans="8:10" ht="15.75" customHeight="1" x14ac:dyDescent="0.2">
      <c r="H172" s="12"/>
      <c r="I172" s="12"/>
      <c r="J172" s="12"/>
    </row>
    <row r="173" spans="8:10" ht="15.75" customHeight="1" x14ac:dyDescent="0.2">
      <c r="H173" s="12"/>
      <c r="I173" s="12"/>
      <c r="J173" s="12"/>
    </row>
    <row r="174" spans="8:10" ht="15.75" customHeight="1" x14ac:dyDescent="0.2">
      <c r="H174" s="12"/>
      <c r="I174" s="12"/>
      <c r="J174" s="12"/>
    </row>
    <row r="175" spans="8:10" ht="15.75" customHeight="1" x14ac:dyDescent="0.2">
      <c r="H175" s="12"/>
      <c r="I175" s="12"/>
      <c r="J175" s="12"/>
    </row>
    <row r="176" spans="8:10" ht="15.75" customHeight="1" x14ac:dyDescent="0.2">
      <c r="H176" s="12"/>
      <c r="I176" s="12"/>
      <c r="J176" s="12"/>
    </row>
    <row r="177" spans="8:10" ht="15.75" customHeight="1" x14ac:dyDescent="0.2">
      <c r="H177" s="12"/>
      <c r="I177" s="12"/>
      <c r="J177" s="12"/>
    </row>
    <row r="178" spans="8:10" ht="15.75" customHeight="1" x14ac:dyDescent="0.2">
      <c r="H178" s="12"/>
      <c r="I178" s="12"/>
      <c r="J178" s="12"/>
    </row>
    <row r="179" spans="8:10" ht="15.75" customHeight="1" x14ac:dyDescent="0.2">
      <c r="H179" s="12"/>
      <c r="I179" s="12"/>
      <c r="J179" s="12"/>
    </row>
    <row r="180" spans="8:10" ht="15.75" customHeight="1" x14ac:dyDescent="0.2">
      <c r="H180" s="12"/>
      <c r="I180" s="12"/>
      <c r="J180" s="12"/>
    </row>
    <row r="181" spans="8:10" ht="15.75" customHeight="1" x14ac:dyDescent="0.2">
      <c r="H181" s="12"/>
      <c r="I181" s="12"/>
      <c r="J181" s="12"/>
    </row>
    <row r="182" spans="8:10" ht="15.75" customHeight="1" x14ac:dyDescent="0.2">
      <c r="H182" s="12"/>
      <c r="I182" s="12"/>
      <c r="J182" s="12"/>
    </row>
    <row r="183" spans="8:10" ht="15.75" customHeight="1" x14ac:dyDescent="0.2">
      <c r="H183" s="12"/>
      <c r="I183" s="12"/>
      <c r="J183" s="12"/>
    </row>
    <row r="184" spans="8:10" ht="15.75" customHeight="1" x14ac:dyDescent="0.2">
      <c r="H184" s="12"/>
      <c r="I184" s="12"/>
      <c r="J184" s="12"/>
    </row>
    <row r="185" spans="8:10" ht="15.75" customHeight="1" x14ac:dyDescent="0.2">
      <c r="H185" s="12"/>
      <c r="I185" s="12"/>
      <c r="J185" s="12"/>
    </row>
    <row r="186" spans="8:10" ht="15.75" customHeight="1" x14ac:dyDescent="0.2">
      <c r="H186" s="12"/>
      <c r="I186" s="12"/>
      <c r="J186" s="12"/>
    </row>
    <row r="187" spans="8:10" ht="15.75" customHeight="1" x14ac:dyDescent="0.2">
      <c r="H187" s="12"/>
      <c r="I187" s="12"/>
      <c r="J187" s="12"/>
    </row>
    <row r="188" spans="8:10" ht="15.75" customHeight="1" x14ac:dyDescent="0.2">
      <c r="H188" s="12"/>
      <c r="I188" s="12"/>
      <c r="J188" s="12"/>
    </row>
    <row r="189" spans="8:10" ht="15.75" customHeight="1" x14ac:dyDescent="0.2">
      <c r="H189" s="12"/>
      <c r="I189" s="12"/>
      <c r="J189" s="12"/>
    </row>
    <row r="190" spans="8:10" ht="15.75" customHeight="1" x14ac:dyDescent="0.2">
      <c r="H190" s="12"/>
      <c r="I190" s="12"/>
      <c r="J190" s="12"/>
    </row>
    <row r="191" spans="8:10" ht="15.75" customHeight="1" x14ac:dyDescent="0.2">
      <c r="H191" s="12"/>
      <c r="I191" s="12"/>
      <c r="J191" s="12"/>
    </row>
    <row r="192" spans="8:10" ht="15.75" customHeight="1" x14ac:dyDescent="0.2">
      <c r="H192" s="12"/>
      <c r="I192" s="12"/>
      <c r="J192" s="12"/>
    </row>
    <row r="193" spans="8:10" ht="15.75" customHeight="1" x14ac:dyDescent="0.2">
      <c r="H193" s="12"/>
      <c r="I193" s="12"/>
      <c r="J193" s="12"/>
    </row>
    <row r="194" spans="8:10" ht="15.75" customHeight="1" x14ac:dyDescent="0.2">
      <c r="H194" s="12"/>
      <c r="I194" s="12"/>
      <c r="J194" s="12"/>
    </row>
    <row r="195" spans="8:10" ht="15.75" customHeight="1" x14ac:dyDescent="0.2">
      <c r="H195" s="12"/>
      <c r="I195" s="12"/>
      <c r="J195" s="12"/>
    </row>
    <row r="196" spans="8:10" ht="15.75" customHeight="1" x14ac:dyDescent="0.2">
      <c r="H196" s="12"/>
      <c r="I196" s="12"/>
      <c r="J196" s="12"/>
    </row>
    <row r="197" spans="8:10" ht="15.75" customHeight="1" x14ac:dyDescent="0.2">
      <c r="H197" s="12"/>
      <c r="I197" s="12"/>
      <c r="J197" s="12"/>
    </row>
    <row r="198" spans="8:10" ht="15.75" customHeight="1" x14ac:dyDescent="0.2">
      <c r="H198" s="12"/>
      <c r="I198" s="12"/>
      <c r="J198" s="12"/>
    </row>
    <row r="199" spans="8:10" ht="15.75" customHeight="1" x14ac:dyDescent="0.2">
      <c r="H199" s="12"/>
      <c r="I199" s="12"/>
      <c r="J199" s="12"/>
    </row>
    <row r="200" spans="8:10" ht="15.75" customHeight="1" x14ac:dyDescent="0.2">
      <c r="H200" s="12"/>
      <c r="I200" s="12"/>
      <c r="J200" s="12"/>
    </row>
    <row r="201" spans="8:10" ht="15.75" customHeight="1" x14ac:dyDescent="0.2">
      <c r="H201" s="12"/>
      <c r="I201" s="12"/>
      <c r="J201" s="12"/>
    </row>
    <row r="202" spans="8:10" ht="15.75" customHeight="1" x14ac:dyDescent="0.2">
      <c r="H202" s="12"/>
      <c r="I202" s="12"/>
      <c r="J202" s="12"/>
    </row>
    <row r="203" spans="8:10" ht="15.75" customHeight="1" x14ac:dyDescent="0.2">
      <c r="H203" s="12"/>
      <c r="I203" s="12"/>
      <c r="J203" s="12"/>
    </row>
    <row r="204" spans="8:10" ht="15.75" customHeight="1" x14ac:dyDescent="0.2">
      <c r="H204" s="12"/>
      <c r="I204" s="12"/>
      <c r="J204" s="12"/>
    </row>
    <row r="205" spans="8:10" ht="15.75" customHeight="1" x14ac:dyDescent="0.2">
      <c r="H205" s="12"/>
      <c r="I205" s="12"/>
      <c r="J205" s="12"/>
    </row>
    <row r="206" spans="8:10" ht="15.75" customHeight="1" x14ac:dyDescent="0.2">
      <c r="H206" s="12"/>
      <c r="I206" s="12"/>
      <c r="J206" s="12"/>
    </row>
    <row r="207" spans="8:10" ht="15.75" customHeight="1" x14ac:dyDescent="0.2">
      <c r="H207" s="12"/>
      <c r="I207" s="12"/>
      <c r="J207" s="12"/>
    </row>
    <row r="208" spans="8:10" ht="15.75" customHeight="1" x14ac:dyDescent="0.2">
      <c r="H208" s="12"/>
      <c r="I208" s="12"/>
      <c r="J208" s="12"/>
    </row>
    <row r="209" spans="8:10" ht="15.75" customHeight="1" x14ac:dyDescent="0.2">
      <c r="H209" s="12"/>
      <c r="I209" s="12"/>
      <c r="J209" s="12"/>
    </row>
    <row r="210" spans="8:10" ht="15.75" customHeight="1" x14ac:dyDescent="0.2">
      <c r="H210" s="12"/>
      <c r="I210" s="12"/>
      <c r="J210" s="12"/>
    </row>
    <row r="211" spans="8:10" ht="15.75" customHeight="1" x14ac:dyDescent="0.2">
      <c r="H211" s="12"/>
      <c r="I211" s="12"/>
      <c r="J211" s="12"/>
    </row>
    <row r="212" spans="8:10" ht="15.75" customHeight="1" x14ac:dyDescent="0.2">
      <c r="H212" s="12"/>
      <c r="I212" s="12"/>
      <c r="J212" s="12"/>
    </row>
    <row r="213" spans="8:10" ht="15.75" customHeight="1" x14ac:dyDescent="0.2">
      <c r="H213" s="12"/>
      <c r="I213" s="12"/>
      <c r="J213" s="12"/>
    </row>
    <row r="214" spans="8:10" ht="15.75" customHeight="1" x14ac:dyDescent="0.2">
      <c r="H214" s="12"/>
      <c r="I214" s="12"/>
      <c r="J214" s="12"/>
    </row>
    <row r="215" spans="8:10" ht="15.75" customHeight="1" x14ac:dyDescent="0.2">
      <c r="H215" s="12"/>
      <c r="I215" s="12"/>
      <c r="J215" s="12"/>
    </row>
    <row r="216" spans="8:10" ht="15.75" customHeight="1" x14ac:dyDescent="0.2">
      <c r="H216" s="12"/>
      <c r="I216" s="12"/>
      <c r="J216" s="12"/>
    </row>
    <row r="217" spans="8:10" ht="15.75" customHeight="1" x14ac:dyDescent="0.2">
      <c r="H217" s="12"/>
      <c r="I217" s="12"/>
      <c r="J217" s="12"/>
    </row>
    <row r="218" spans="8:10" ht="15.75" customHeight="1" x14ac:dyDescent="0.2">
      <c r="H218" s="12"/>
      <c r="I218" s="12"/>
      <c r="J218" s="12"/>
    </row>
    <row r="219" spans="8:10" ht="15.75" customHeight="1" x14ac:dyDescent="0.2">
      <c r="H219" s="12"/>
      <c r="I219" s="12"/>
      <c r="J219" s="12"/>
    </row>
    <row r="220" spans="8:10" ht="15.75" customHeight="1" x14ac:dyDescent="0.2">
      <c r="H220" s="12"/>
      <c r="I220" s="12"/>
      <c r="J220" s="12"/>
    </row>
    <row r="221" spans="8:10" ht="15.75" customHeight="1" x14ac:dyDescent="0.2">
      <c r="H221" s="12"/>
      <c r="I221" s="12"/>
      <c r="J221" s="12"/>
    </row>
    <row r="222" spans="8:10" ht="15.75" customHeight="1" x14ac:dyDescent="0.2">
      <c r="H222" s="12"/>
      <c r="I222" s="12"/>
      <c r="J222" s="12"/>
    </row>
    <row r="223" spans="8:10" ht="15.75" customHeight="1" x14ac:dyDescent="0.2">
      <c r="H223" s="12"/>
      <c r="I223" s="12"/>
      <c r="J223" s="12"/>
    </row>
    <row r="224" spans="8:10" ht="15.75" customHeight="1" x14ac:dyDescent="0.2">
      <c r="H224" s="12"/>
      <c r="I224" s="12"/>
      <c r="J224" s="12"/>
    </row>
    <row r="225" spans="8:10" ht="15.75" customHeight="1" x14ac:dyDescent="0.2">
      <c r="H225" s="12"/>
      <c r="I225" s="12"/>
      <c r="J225" s="12"/>
    </row>
    <row r="226" spans="8:10" ht="15.75" customHeight="1" x14ac:dyDescent="0.2">
      <c r="H226" s="12"/>
      <c r="I226" s="12"/>
      <c r="J226" s="12"/>
    </row>
    <row r="227" spans="8:10" ht="15.75" customHeight="1" x14ac:dyDescent="0.2">
      <c r="H227" s="12"/>
      <c r="I227" s="12"/>
      <c r="J227" s="12"/>
    </row>
    <row r="228" spans="8:10" ht="15.75" customHeight="1" x14ac:dyDescent="0.2">
      <c r="H228" s="12"/>
      <c r="I228" s="12"/>
      <c r="J228" s="12"/>
    </row>
    <row r="229" spans="8:10" ht="15.75" customHeight="1" x14ac:dyDescent="0.2">
      <c r="H229" s="12"/>
      <c r="I229" s="12"/>
      <c r="J229" s="12"/>
    </row>
    <row r="230" spans="8:10" ht="15.75" customHeight="1" x14ac:dyDescent="0.2">
      <c r="H230" s="12"/>
      <c r="I230" s="12"/>
      <c r="J230" s="12"/>
    </row>
    <row r="231" spans="8:10" ht="15.75" customHeight="1" x14ac:dyDescent="0.2">
      <c r="H231" s="12"/>
      <c r="I231" s="12"/>
      <c r="J231" s="12"/>
    </row>
    <row r="232" spans="8:10" ht="15.75" customHeight="1" x14ac:dyDescent="0.2">
      <c r="H232" s="12"/>
      <c r="I232" s="12"/>
      <c r="J232" s="12"/>
    </row>
    <row r="233" spans="8:10" ht="15.75" customHeight="1" x14ac:dyDescent="0.2">
      <c r="H233" s="12"/>
      <c r="I233" s="12"/>
      <c r="J233" s="12"/>
    </row>
    <row r="234" spans="8:10" ht="15.75" customHeight="1" x14ac:dyDescent="0.2">
      <c r="H234" s="12"/>
      <c r="I234" s="12"/>
      <c r="J234" s="12"/>
    </row>
    <row r="235" spans="8:10" ht="15.75" customHeight="1" x14ac:dyDescent="0.2">
      <c r="H235" s="12"/>
      <c r="I235" s="12"/>
      <c r="J235" s="12"/>
    </row>
    <row r="236" spans="8:10" ht="15.75" customHeight="1" x14ac:dyDescent="0.2">
      <c r="H236" s="12"/>
      <c r="I236" s="12"/>
      <c r="J236" s="12"/>
    </row>
    <row r="237" spans="8:10" ht="15.75" customHeight="1" x14ac:dyDescent="0.2">
      <c r="H237" s="12"/>
      <c r="I237" s="12"/>
      <c r="J237" s="12"/>
    </row>
    <row r="238" spans="8:10" ht="15.75" customHeight="1" x14ac:dyDescent="0.2">
      <c r="H238" s="12"/>
      <c r="I238" s="12"/>
      <c r="J238" s="12"/>
    </row>
    <row r="239" spans="8:10" ht="15.75" customHeight="1" x14ac:dyDescent="0.2">
      <c r="H239" s="12"/>
      <c r="I239" s="12"/>
      <c r="J239" s="12"/>
    </row>
    <row r="240" spans="8:10" ht="15.75" customHeight="1" x14ac:dyDescent="0.2">
      <c r="H240" s="12"/>
      <c r="I240" s="12"/>
      <c r="J240" s="12"/>
    </row>
    <row r="241" spans="8:10" ht="15.75" customHeight="1" x14ac:dyDescent="0.2">
      <c r="H241" s="12"/>
      <c r="I241" s="12"/>
      <c r="J241" s="12"/>
    </row>
    <row r="242" spans="8:10" ht="15.75" customHeight="1" x14ac:dyDescent="0.2"/>
    <row r="243" spans="8:10" ht="15.75" customHeight="1" x14ac:dyDescent="0.2"/>
    <row r="244" spans="8:10" ht="15.75" customHeight="1" x14ac:dyDescent="0.2"/>
    <row r="245" spans="8:10" ht="15.75" customHeight="1" x14ac:dyDescent="0.2"/>
    <row r="246" spans="8:10" ht="15.75" customHeight="1" x14ac:dyDescent="0.2"/>
    <row r="247" spans="8:10" ht="15.75" customHeight="1" x14ac:dyDescent="0.2"/>
    <row r="248" spans="8:10" ht="15.75" customHeight="1" x14ac:dyDescent="0.2"/>
    <row r="249" spans="8:10" ht="15.75" customHeight="1" x14ac:dyDescent="0.2"/>
    <row r="250" spans="8:10" ht="15.75" customHeight="1" x14ac:dyDescent="0.2"/>
    <row r="251" spans="8:10" ht="15.75" customHeight="1" x14ac:dyDescent="0.2"/>
    <row r="252" spans="8:10" ht="15.75" customHeight="1" x14ac:dyDescent="0.2"/>
    <row r="253" spans="8:10" ht="15.75" customHeight="1" x14ac:dyDescent="0.2"/>
    <row r="254" spans="8:10" ht="15.75" customHeight="1" x14ac:dyDescent="0.2"/>
    <row r="255" spans="8:10" ht="15.75" customHeight="1" x14ac:dyDescent="0.2"/>
    <row r="256" spans="8:10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</sheetData>
  <autoFilter ref="A5:K116">
    <sortState ref="A9:H98">
      <sortCondition ref="A7:A98"/>
    </sortState>
  </autoFilter>
  <mergeCells count="19">
    <mergeCell ref="A110:K110"/>
    <mergeCell ref="A111:K111"/>
    <mergeCell ref="A115:K115"/>
    <mergeCell ref="K5:K6"/>
    <mergeCell ref="H5:H6"/>
    <mergeCell ref="C5:C6"/>
    <mergeCell ref="J5:J6"/>
    <mergeCell ref="I5:I6"/>
    <mergeCell ref="B5:B6"/>
    <mergeCell ref="D5:D6"/>
    <mergeCell ref="A105:K105"/>
    <mergeCell ref="A1:K1"/>
    <mergeCell ref="A2:K2"/>
    <mergeCell ref="A3:K3"/>
    <mergeCell ref="A4:B4"/>
    <mergeCell ref="A5:A6"/>
    <mergeCell ref="G5:G6"/>
    <mergeCell ref="E5:E6"/>
    <mergeCell ref="F5:F6"/>
  </mergeCells>
  <printOptions horizontalCentered="1"/>
  <pageMargins left="0.23622047244094491" right="0.23622047244094491" top="1.3779527559055118" bottom="0.55118110236220474" header="0.39370078740157483" footer="0.19685039370078741"/>
  <pageSetup paperSize="9" scale="43" fitToHeight="0" orientation="landscape" r:id="rId1"/>
  <headerFooter>
    <oddHeader>&amp;L&amp;G</oddHeader>
    <oddFooter>&amp;L&amp;"Arial,Negrito"Documento elaborado com informações extraídas do banco de dados do Setor.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MODELO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Carla Amaral Trombeta Cortes</dc:creator>
  <cp:lastModifiedBy>FERNANDA REQUEL REZENDE DE SOUSA</cp:lastModifiedBy>
  <cp:lastPrinted>2025-11-24T17:00:52Z</cp:lastPrinted>
  <dcterms:created xsi:type="dcterms:W3CDTF">2021-06-23T15:50:00Z</dcterms:created>
  <dcterms:modified xsi:type="dcterms:W3CDTF">2025-12-24T14:05:07Z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2505DC6CAF234CECB61738DC22E22C81</vt:lpwstr>
  </property>
  <property fmtid="{D5CDD505-2E9C-101B-9397-08002B2CF9AE}" pid="3" name="KSOProductBuildVer">
    <vt:lpwstr>1046-11.2.0.11440</vt:lpwstr>
  </property>
</Properties>
</file>