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comments1.xml><?xml version="1.0" encoding="utf-8"?>
<comments xmlns="http://schemas.openxmlformats.org/spreadsheetml/2006/main">
  <authors>
    <author/>
  </authors>
  <commentList>
    <comment ref="J17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J19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J21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J23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J25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U17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U19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U21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U23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U25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AF17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AF19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AF21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AF23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AF25" authorId="0">
      <text>
        <r>
          <rPr>
            <b/>
            <sz val="9"/>
            <color rgb="FF000000"/>
            <rFont val="Tahoma"/>
            <family val="2"/>
          </rPr>
          <t xml:space="preserve">Edmar Junior:
</t>
        </r>
        <r>
          <rPr>
            <sz val="9"/>
            <color rgb="FF000000"/>
            <rFont val="Tahoma"/>
            <family val="2"/>
          </rPr>
          <t>NÃO MODIFICAR A FÓRMULA</t>
        </r>
      </text>
    </comment>
    <comment ref="AM12" authorId="0">
      <text>
        <r>
          <rPr>
            <sz val="10"/>
            <rFont val="Arial"/>
            <family val="2"/>
          </rPr>
          <t>Formato: xx/ano</t>
        </r>
      </text>
    </comment>
  </commentList>
</comments>
</file>

<file path=xl/sharedStrings.xml><?xml version="1.0" encoding="utf-8"?>
<sst xmlns="http://schemas.openxmlformats.org/spreadsheetml/2006/main" count="30" uniqueCount="28">
  <si>
    <t>PLANILHA DE ACOMPANHAMENTO DAS AÇÕES DE MANEJO AMBIENTAL</t>
  </si>
  <si>
    <t>Superintendência de Vigilância em Saúde</t>
  </si>
  <si>
    <t>Coordenação de Vigilância e Controle Ambiental de Vetores</t>
  </si>
  <si>
    <t>suvisa.cvcav@saude.go.gov.br</t>
  </si>
  <si>
    <t>Nº</t>
  </si>
  <si>
    <t>ESTRATO</t>
  </si>
  <si>
    <t>IIP</t>
  </si>
  <si>
    <t>IB</t>
  </si>
  <si>
    <t>0BS</t>
  </si>
  <si>
    <t>DEPÓSITOS PREDOMINANTES</t>
  </si>
  <si>
    <t>1ª PAUTA PARA GRUPO EXECUTIVO</t>
  </si>
  <si>
    <t>ÓRGÃOS ENVOLVIDOS</t>
  </si>
  <si>
    <t>2ª PAUTA PARA GRUPO EXECUTIVO</t>
  </si>
  <si>
    <t>3ª PAUTA PARA GRUPO EXECUTIVO</t>
  </si>
  <si>
    <t>1º</t>
  </si>
  <si>
    <t>2º</t>
  </si>
  <si>
    <t>3º</t>
  </si>
  <si>
    <t>IIP  MUNICÍPIO</t>
  </si>
  <si>
    <t>LEGENDA</t>
  </si>
  <si>
    <t>ESTRATOS EM ALTO RISCO</t>
  </si>
  <si>
    <t>SMS – SECRETARIA MUNICIPAL DE SAÚDE</t>
  </si>
  <si>
    <t>LU – LIMPEZA URBANA</t>
  </si>
  <si>
    <t>SMA – SECRETARIA DE MEIO AMBIENTE</t>
  </si>
  <si>
    <t>ESTRATOS A INICIAR OS TRABALHOS</t>
  </si>
  <si>
    <t>VS – VIGILÂNCIA SANITÁRIA</t>
  </si>
  <si>
    <t>SME – SECRETARIA MUNICIPAL DE EDUCAÇÃO</t>
  </si>
  <si>
    <t>SOI – SECRETARIA DE OBRAS E/OU INFRAESTRUTURA</t>
  </si>
  <si>
    <t>ABAST – EMPRESA DE ABASTECIMENTO DE ÁGUA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</si>
</sst>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7"/>
      <name val="Calibri"/>
      <family val="2"/>
    </font>
    <font>
      <i/>
      <sz val="7"/>
      <color rgb="FF000000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22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hair"/>
      <right style="hair"/>
      <top style="hair"/>
      <bottom style="thick"/>
    </border>
    <border>
      <left style="hair"/>
      <right style="hair"/>
      <top style="thick"/>
      <bottom style="thick"/>
    </border>
    <border>
      <left style="hair"/>
      <right style="hair"/>
      <top style="thick"/>
      <bottom style="hair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3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2" borderId="1">
      <alignment horizontal="center" vertical="center"/>
      <protection hidden="1"/>
    </xf>
    <xf numFmtId="164" fontId="0" fillId="0" borderId="1">
      <alignment horizontal="center" vertical="center"/>
      <protection hidden="1"/>
    </xf>
    <xf numFmtId="164" fontId="0" fillId="3" borderId="1">
      <alignment horizontal="center" vertical="center"/>
      <protection hidden="1"/>
    </xf>
    <xf numFmtId="164" fontId="0" fillId="4" borderId="1">
      <alignment horizontal="center" vertical="center"/>
      <protection hidden="1"/>
    </xf>
  </cellStyleXfs>
  <cellXfs count="42">
    <xf numFmtId="164" fontId="0" fillId="0" borderId="0" xfId="0"/>
    <xf numFmtId="164" fontId="0" fillId="0" borderId="2" xfId="0" applyBorder="1"/>
    <xf numFmtId="164" fontId="0" fillId="0" borderId="3" xfId="0" applyBorder="1"/>
    <xf numFmtId="164" fontId="0" fillId="0" borderId="3" xfId="0" applyBorder="1" applyAlignment="1">
      <alignment horizontal="center" vertical="center"/>
    </xf>
    <xf numFmtId="164" fontId="0" fillId="0" borderId="4" xfId="0" applyBorder="1"/>
    <xf numFmtId="164" fontId="2" fillId="0" borderId="0" xfId="0" applyFont="1"/>
    <xf numFmtId="164" fontId="3" fillId="0" borderId="0" xfId="0" applyFont="1" applyAlignment="1">
      <alignment horizontal="center" vertical="center"/>
    </xf>
    <xf numFmtId="164" fontId="0" fillId="0" borderId="5" xfId="0" applyBorder="1"/>
    <xf numFmtId="164" fontId="4" fillId="0" borderId="0" xfId="0" applyFont="1" applyBorder="1" applyAlignment="1">
      <alignment horizontal="center" vertical="center" textRotation="255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/>
    <xf numFmtId="164" fontId="0" fillId="0" borderId="0" xfId="0" applyBorder="1"/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4" fontId="0" fillId="0" borderId="0" xfId="0" applyBorder="1" applyAlignment="1">
      <alignment horizontal="center" vertical="center"/>
    </xf>
    <xf numFmtId="164" fontId="0" fillId="0" borderId="6" xfId="0" applyBorder="1"/>
    <xf numFmtId="164" fontId="0" fillId="0" borderId="7" xfId="0" applyBorder="1" applyAlignment="1">
      <alignment horizontal="center" vertical="center"/>
    </xf>
    <xf numFmtId="164" fontId="7" fillId="5" borderId="7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9" fillId="5" borderId="7" xfId="0" applyFont="1" applyBorder="1" applyAlignment="1">
      <alignment horizontal="center" vertical="center" wrapText="1"/>
    </xf>
    <xf numFmtId="164" fontId="9" fillId="5" borderId="7" xfId="0" applyFont="1" applyBorder="1" applyAlignment="1">
      <alignment horizontal="center" vertical="center"/>
    </xf>
    <xf numFmtId="164" fontId="9" fillId="5" borderId="8" xfId="0" applyFont="1" applyBorder="1" applyAlignment="1">
      <alignment horizontal="center" vertical="center" wrapText="1"/>
    </xf>
    <xf numFmtId="164" fontId="9" fillId="5" borderId="3" xfId="0" applyFont="1" applyBorder="1" applyAlignment="1">
      <alignment horizontal="center" vertical="center" wrapText="1"/>
    </xf>
    <xf numFmtId="164" fontId="9" fillId="0" borderId="9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 wrapText="1"/>
    </xf>
    <xf numFmtId="164" fontId="10" fillId="0" borderId="7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center" vertical="center" wrapText="1"/>
    </xf>
    <xf numFmtId="164" fontId="0" fillId="5" borderId="7" xfId="0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64" fontId="9" fillId="5" borderId="0" xfId="0" applyFont="1" applyBorder="1" applyAlignment="1">
      <alignment horizontal="center" vertical="center"/>
    </xf>
    <xf numFmtId="164" fontId="9" fillId="5" borderId="7" xfId="0" applyFont="1" applyBorder="1" applyAlignment="1">
      <alignment horizontal="center"/>
    </xf>
    <xf numFmtId="164" fontId="9" fillId="0" borderId="0" xfId="0" applyFont="1" applyBorder="1"/>
    <xf numFmtId="164" fontId="12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165" fontId="9" fillId="5" borderId="7" xfId="0" applyFont="1" applyBorder="1" applyAlignment="1">
      <alignment horizontal="center"/>
    </xf>
    <xf numFmtId="164" fontId="0" fillId="5" borderId="7" xfId="0" applyBorder="1" applyAlignment="1">
      <alignment horizontal="center"/>
    </xf>
    <xf numFmtId="164" fontId="0" fillId="0" borderId="12" xfId="0" applyBorder="1"/>
    <xf numFmtId="164" fontId="0" fillId="0" borderId="13" xfId="0" applyBorder="1"/>
    <xf numFmtId="164" fontId="0" fillId="0" borderId="14" xfId="0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m título1" xfId="34"/>
    <cellStyle name="Sem título2" xfId="35"/>
    <cellStyle name="Sem título3" xfId="36"/>
    <cellStyle name="Sem título4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</xdr:row>
      <xdr:rowOff>85725</xdr:rowOff>
    </xdr:from>
    <xdr:to>
      <xdr:col>17</xdr:col>
      <xdr:colOff>428625</xdr:colOff>
      <xdr:row>6</xdr:row>
      <xdr:rowOff>114300</xdr:rowOff>
    </xdr:to>
    <xdr:pic>
      <xdr:nvPicPr>
        <xdr:cNvPr id="0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09575"/>
          <a:ext cx="6972300" cy="676275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visa.cvcav@saude.go.gov.b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9"/>
  <sheetViews>
    <sheetView tabSelected="1" zoomScale="75" zoomScaleNormal="75" workbookViewId="0" topLeftCell="A1">
      <selection activeCell="Y45" sqref="Y45"/>
    </sheetView>
  </sheetViews>
  <sheetFormatPr defaultColWidth="9.140625" defaultRowHeight="15"/>
  <cols>
    <col min="1" max="42" width="6.57421875" style="0" customWidth="1"/>
    <col min="43" max="47" width="6.421875" style="0" customWidth="1"/>
    <col min="48" max="1025" width="8.7109375" style="0" customWidth="1"/>
  </cols>
  <sheetData>
    <row r="1" spans="1:50" ht="12.8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2"/>
      <c r="AP1" s="2"/>
      <c r="AQ1" s="4"/>
      <c r="AR1" s="5"/>
      <c r="AS1" s="6"/>
      <c r="AT1" s="5"/>
      <c r="AU1" s="5"/>
      <c r="AV1" s="5"/>
      <c r="AW1" s="5"/>
      <c r="AX1" s="5"/>
    </row>
    <row r="2" spans="1:50" ht="12.85" customHeight="1">
      <c r="A2" s="7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1"/>
      <c r="W2" s="11"/>
      <c r="X2" s="11"/>
      <c r="Y2" s="11"/>
      <c r="Z2" s="12"/>
      <c r="AA2" s="13"/>
      <c r="AB2" s="13"/>
      <c r="AC2" s="13"/>
      <c r="AD2" s="13"/>
      <c r="AE2" s="14"/>
      <c r="AF2" s="14"/>
      <c r="AN2" s="15"/>
      <c r="AQ2" s="16"/>
      <c r="AR2" s="5"/>
      <c r="AS2" s="6"/>
      <c r="AT2" s="5"/>
      <c r="AU2" s="5"/>
      <c r="AV2" s="5"/>
      <c r="AW2" s="5"/>
      <c r="AX2" s="5"/>
    </row>
    <row r="3" spans="1:50" ht="12.85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U3" s="18" t="s">
        <v>0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Q3" s="16"/>
      <c r="AR3" s="5"/>
      <c r="AS3" s="6"/>
      <c r="AT3" s="5"/>
      <c r="AU3" s="5"/>
      <c r="AV3" s="5"/>
      <c r="AW3" s="5"/>
      <c r="AX3" s="5"/>
    </row>
    <row r="4" spans="1:50" ht="12.85" customHeight="1">
      <c r="A4" s="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Q4" s="16"/>
      <c r="AR4" s="5"/>
      <c r="AS4" s="6"/>
      <c r="AT4" s="5"/>
      <c r="AU4" s="5"/>
      <c r="AV4" s="5"/>
      <c r="AW4" s="5"/>
      <c r="AX4" s="5"/>
    </row>
    <row r="5" spans="1:50" ht="12.85" customHeight="1">
      <c r="A5" s="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Q5" s="16"/>
      <c r="AR5" s="5"/>
      <c r="AS5" s="6"/>
      <c r="AT5" s="5"/>
      <c r="AU5" s="5"/>
      <c r="AV5" s="5"/>
      <c r="AW5" s="5"/>
      <c r="AX5" s="5"/>
    </row>
    <row r="6" spans="1:50" ht="12.85" customHeight="1">
      <c r="A6" s="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9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Q6" s="16"/>
      <c r="AR6" s="5"/>
      <c r="AS6" s="6"/>
      <c r="AT6" s="5"/>
      <c r="AU6" s="5"/>
      <c r="AV6" s="5"/>
      <c r="AW6" s="5"/>
      <c r="AX6" s="5"/>
    </row>
    <row r="7" spans="1:50" ht="12.85" customHeight="1">
      <c r="A7" s="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9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Q7" s="16"/>
      <c r="AR7" s="5"/>
      <c r="AS7" s="6"/>
      <c r="AT7" s="5"/>
      <c r="AU7" s="5"/>
      <c r="AV7" s="5"/>
      <c r="AW7" s="5"/>
      <c r="AX7" s="5"/>
    </row>
    <row r="8" spans="1:50" ht="12.85" customHeight="1">
      <c r="A8" s="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9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Q8" s="16"/>
      <c r="AR8" s="5"/>
      <c r="AS8" s="6"/>
      <c r="AT8" s="5"/>
      <c r="AU8" s="5"/>
      <c r="AV8" s="5"/>
      <c r="AW8" s="5"/>
      <c r="AX8" s="5"/>
    </row>
    <row r="9" spans="1:50" ht="12.85" customHeight="1">
      <c r="A9" s="7"/>
      <c r="B9" s="19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Q9" s="16"/>
      <c r="AR9" s="5"/>
      <c r="AS9" s="6"/>
      <c r="AT9" s="5"/>
      <c r="AU9" s="5"/>
      <c r="AV9" s="5"/>
      <c r="AW9" s="5"/>
      <c r="AX9" s="5"/>
    </row>
    <row r="10" spans="1:50" ht="12.85" customHeight="1">
      <c r="A10" s="7"/>
      <c r="B10" s="19" t="s">
        <v>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9"/>
      <c r="U10" s="10"/>
      <c r="V10" s="11"/>
      <c r="W10" s="11"/>
      <c r="X10" s="11"/>
      <c r="Y10" s="11"/>
      <c r="Z10" s="12"/>
      <c r="AA10" s="13"/>
      <c r="AB10" s="13"/>
      <c r="AC10" s="13"/>
      <c r="AD10" s="13"/>
      <c r="AE10" s="14"/>
      <c r="AF10" s="14"/>
      <c r="AN10" s="15"/>
      <c r="AQ10" s="16"/>
      <c r="AR10" s="5"/>
      <c r="AS10" s="6"/>
      <c r="AT10" s="5"/>
      <c r="AU10" s="5"/>
      <c r="AV10" s="5"/>
      <c r="AW10" s="5"/>
      <c r="AX10" s="5"/>
    </row>
    <row r="11" spans="1:50" ht="12.85" customHeight="1">
      <c r="A11" s="7"/>
      <c r="B11" s="9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1"/>
      <c r="W11" s="11"/>
      <c r="X11" s="11"/>
      <c r="Y11" s="11"/>
      <c r="Z11" s="12"/>
      <c r="AA11" s="13"/>
      <c r="AD11" s="15"/>
      <c r="AE11" s="15"/>
      <c r="AF11" s="14"/>
      <c r="AN11" s="15"/>
      <c r="AQ11" s="16"/>
      <c r="AR11" s="5"/>
      <c r="AS11" s="6"/>
      <c r="AT11" s="5"/>
      <c r="AU11" s="5"/>
      <c r="AV11" s="5"/>
      <c r="AW11" s="5"/>
      <c r="AX11" s="5"/>
    </row>
    <row r="12" spans="1:43" ht="15" customHeight="1">
      <c r="A12" s="7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11"/>
      <c r="W12" s="11"/>
      <c r="X12" s="11"/>
      <c r="Y12" s="11"/>
      <c r="Z12" s="12"/>
      <c r="AA12" s="13"/>
      <c r="AB12" s="13"/>
      <c r="AC12" s="15"/>
      <c r="AD12" s="15"/>
      <c r="AE12" s="15"/>
      <c r="AF12" s="14"/>
      <c r="AK12" s="13" t="s">
        <v>4</v>
      </c>
      <c r="AM12" s="17"/>
      <c r="AN12" s="17"/>
      <c r="AO12" s="17"/>
      <c r="AQ12" s="16"/>
    </row>
    <row r="13" spans="1:43" ht="15" customHeight="1">
      <c r="A13" s="7"/>
      <c r="AQ13" s="16"/>
    </row>
    <row r="14" spans="1:43" ht="15" customHeight="1">
      <c r="A14" s="20" t="s">
        <v>5</v>
      </c>
      <c r="B14" s="21" t="s">
        <v>6</v>
      </c>
      <c r="C14" s="21" t="s">
        <v>7</v>
      </c>
      <c r="D14" s="21" t="s">
        <v>8</v>
      </c>
      <c r="E14" s="21"/>
      <c r="F14" s="21"/>
      <c r="G14" s="22" t="s">
        <v>9</v>
      </c>
      <c r="H14" s="22"/>
      <c r="I14" s="22"/>
      <c r="J14" s="20" t="s">
        <v>10</v>
      </c>
      <c r="K14" s="20"/>
      <c r="L14" s="20"/>
      <c r="M14" s="20"/>
      <c r="N14" s="20"/>
      <c r="O14" s="20"/>
      <c r="P14" s="20"/>
      <c r="Q14" s="20"/>
      <c r="R14" s="20"/>
      <c r="S14" s="23" t="s">
        <v>11</v>
      </c>
      <c r="T14" s="23"/>
      <c r="U14" s="20" t="s">
        <v>12</v>
      </c>
      <c r="V14" s="20"/>
      <c r="W14" s="20"/>
      <c r="X14" s="20"/>
      <c r="Y14" s="20"/>
      <c r="Z14" s="20"/>
      <c r="AA14" s="20"/>
      <c r="AB14" s="20"/>
      <c r="AC14" s="20"/>
      <c r="AD14" s="20" t="s">
        <v>11</v>
      </c>
      <c r="AE14" s="20"/>
      <c r="AF14" s="20" t="s">
        <v>13</v>
      </c>
      <c r="AG14" s="20"/>
      <c r="AH14" s="20"/>
      <c r="AI14" s="20"/>
      <c r="AJ14" s="20"/>
      <c r="AK14" s="20"/>
      <c r="AL14" s="20"/>
      <c r="AM14" s="20"/>
      <c r="AN14" s="20"/>
      <c r="AO14" s="20" t="s">
        <v>11</v>
      </c>
      <c r="AP14" s="20"/>
      <c r="AQ14" s="16"/>
    </row>
    <row r="15" spans="1:43" ht="15" customHeight="1">
      <c r="A15" s="20"/>
      <c r="B15" s="21"/>
      <c r="C15" s="21"/>
      <c r="D15" s="21"/>
      <c r="E15" s="21"/>
      <c r="F15" s="21"/>
      <c r="G15" s="22"/>
      <c r="H15" s="22"/>
      <c r="I15" s="22"/>
      <c r="J15" s="20"/>
      <c r="K15" s="20"/>
      <c r="L15" s="20"/>
      <c r="M15" s="20"/>
      <c r="N15" s="20"/>
      <c r="O15" s="20"/>
      <c r="P15" s="20"/>
      <c r="Q15" s="20"/>
      <c r="R15" s="20"/>
      <c r="S15" s="23"/>
      <c r="T15" s="23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6"/>
    </row>
    <row r="16" spans="1:43" ht="15" customHeight="1">
      <c r="A16" s="20"/>
      <c r="B16" s="21"/>
      <c r="C16" s="21"/>
      <c r="D16" s="21"/>
      <c r="E16" s="21"/>
      <c r="F16" s="21"/>
      <c r="G16" s="21" t="s">
        <v>14</v>
      </c>
      <c r="H16" s="20" t="s">
        <v>15</v>
      </c>
      <c r="I16" s="20" t="s">
        <v>16</v>
      </c>
      <c r="J16" s="20"/>
      <c r="K16" s="20"/>
      <c r="L16" s="20"/>
      <c r="M16" s="20"/>
      <c r="N16" s="20"/>
      <c r="O16" s="20"/>
      <c r="P16" s="20"/>
      <c r="Q16" s="20"/>
      <c r="R16" s="20"/>
      <c r="S16" s="23"/>
      <c r="T16" s="23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16"/>
    </row>
    <row r="17" spans="1:43" ht="15" customHeight="1">
      <c r="A17" s="21">
        <v>1</v>
      </c>
      <c r="B17" s="24"/>
      <c r="C17" s="25"/>
      <c r="D17" s="26" t="str">
        <f>IF(C17="","",IF(C17&gt;B17,"OK",IF(C17&lt;B17,"IMPOSSÍVEL IB&lt;IIP",IF(B17=C17,"NORMALMENTE IB&gt;IIP, VERIFIQUE"))))</f>
        <v/>
      </c>
      <c r="E17" s="26"/>
      <c r="F17" s="26"/>
      <c r="G17" s="25"/>
      <c r="H17" s="25"/>
      <c r="I17" s="25"/>
      <c r="J17" s="27" t="str">
        <f>IF(G17="A1","AQUISIÇÃO DE TAMPAS E/OU CAPAS E/OU TELAS E/OU ESCADAS E ORIENTAÇÃO AO MORADOR SOBRE A IMPORTÂNCIA DA COBERTURA ADEQUADA",IF(G17="A2","DISCUSSÃO DE AÇÕES DE EDUCAÇÃO EM SAÚDE VISANDO MUDANÇA DE COMPORTAMENTO DA POPULAÇÃO E COMUNICAÇÃO OFICIAL AO ÓRGÃO DE ABASTECIMENTO",IF(G17="B","DISCUSSÃO DE AÇÕES DE EDUCAÇÃO EM SAÚDE E POSSÍVEIS OUTRAS INTERVENÇÕES DA SMS E TRABALHOS DIRECIONADOS EM ESCOLAS PRESENTES NO ESTRATO DE OCORRÊNCIA",IF(G17="C","DISCUSSÃO DE AÇÕES DE EDUCAÇÃO EM SAÚDE, FISCALIZAÇÃO DE OBRAS E LOCAIS FECHADOS COM ESSES TIPOS DE CRIADOUROS, REVISÃO DO CÓDIGO DE POSTURA SOBRE ADEQUAÇÕES DE CANTEIROS DE OBRAS E NOVAS CONSTRUÇÕES",IF(G17="D1","CADASTRO NA RECICLANIP, FISCALIZAÇÃO EM EMPRESAS GERADORAS DE PNEUMÁTICOS, ESTABELECIMENTO DA LOGÍSTICA REVERSA",IF(G17="D2","GARANTIR COLETA DE LIXO REGULAR E REFORÇO JUNTO A POPULAÇÃO SOBRE O MANEJO ADEQUADO DO LIXO, IMPLANTAÇÃO DE COLETA SELETIVA E PROGRAMA DE COMPOSTAGEM DO LIXO DOMÉSTICO",IF(G17="E","AÇÕES ESPECÍFICAS AO TIPO DE CRIADOURO COMO PODAS E RETIRADAS DE ÁRVORES OCAS ELIMINAÇÃO DEFINITIVA",IF(ISBLANK(G17),"",J17))))))))</f>
        <v/>
      </c>
      <c r="K17" s="27"/>
      <c r="L17" s="27"/>
      <c r="M17" s="27"/>
      <c r="N17" s="27"/>
      <c r="O17" s="27"/>
      <c r="P17" s="27"/>
      <c r="Q17" s="27"/>
      <c r="R17" s="27"/>
      <c r="S17" s="28" t="str">
        <f>IF(G17="","",IF(G17="A1","SMS SOI",IF(G17="A2"," SMS SME ABAST",IF(G17="B","SMS SME",IF(G17="C","SMS SME VS LM",IF(G17="D1","SMA VS SMS",IF(G17="D2","SMS LU SME SMA",IF(G17="E","SMS SOI"))))))))</f>
        <v/>
      </c>
      <c r="T17" s="28"/>
      <c r="U17" s="27" t="str">
        <f>IF(H17="A1","AQUISIÇÃO DE TAMPAS E/OU CAPAS E/OU TELAS E/OU ESCADAS E ORIENTAÇÃO AO MORADOR SOBRE A IMPORTÂNCIA DA COBERTURA ADEQUADA",IF(H17="A2","DISCUSSÃO DE AÇÕES DE EDUCAÇÃO EM SAÚDE VISANDO MUDANÇA DE COMPORTAMENTO DA POPULAÇÃO E COMUNICAÇÃO OFICIAL AO ÓRGÃO DE ABASTECIMENTO",IF(H17="B","DISCUSSÃO DE AÇÕES DE EDUCAÇÃO EM SAÚDE E POSSÍVEIS OUTRAS INTERVENÇÕES DA SMS E TRABALHOS DIRECIONADOS EM ESCOLAS PRESENTES NO ESTRATO DE OCORRÊNCIA",IF(H17="C","DISCUSSÃO DE AÇÕES DE EDUCAÇÃO EM SAÚDE, FISCALIZAÇÃO DE OBRAS E LOCAIS FECHADOS COM ESSES TIPOS DE CRIADOUROS, REVISÃO DO CÓDIGO DE POSTURA SOBRE ADEQUAÇÕES DE CANTEIROS DE OBRAS E NOVAS CONSTRUÇÕES",IF(H17="D1","CADASTRO NA RECICLANIP, FISCALIZAÇÃO EM EMPRESAS GERADORAS DE PNEUMÁTICOS, ESTABELECIMENTO DA LOGÍSTICA REVERSA",IF(H17="D2","GARANTIR COLETA DE LIXO REGULAR E REFORÇO JUNTO A POPULAÇÃO SOBRE O MANEJO ADEQUADO DO LIXO, IMPLANTAÇÃO DE COLETA SELETIVA E PROGRAMA DE COMPOSTAGEM DO LIXO DOMÉSTICO",IF(H17="E","AÇÕES ESPECÍFICAS AO TIPO DE CRIADOURO COMO PODAS E RETIRADAS DE ÁRVORES OCAS ELIMINAÇÃO DEFINITIVA",IF(ISBLANK(R17),"",U17))))))))</f>
        <v/>
      </c>
      <c r="V17" s="27"/>
      <c r="W17" s="27"/>
      <c r="X17" s="27"/>
      <c r="Y17" s="27"/>
      <c r="Z17" s="27"/>
      <c r="AA17" s="27"/>
      <c r="AB17" s="27"/>
      <c r="AC17" s="27"/>
      <c r="AD17" s="28" t="str">
        <f>IF(H17="","",IF(H17="A1","SMS SOI",IF(H17="A2"," SMS SME ABAST",IF(H17="B","SMS SME",IF(H17="C","SMS SME",IF(H17="D1","SMA VS SMS",IF(H17="D2","SMS LU SME SMA",IF(H17="E","SMS SOI"))))))))</f>
        <v/>
      </c>
      <c r="AE17" s="28"/>
      <c r="AF17" s="27" t="str">
        <f>IF(I17="A1","AQUISIÇÃO DE TAMPAS E/OU CAPAS E/OU TELAS E/OU ESCADAS E ORIENTAÇÃO AO MORADOR SOBRE A IMPORTÂNCIA DA COBERTURA ADEQUADA",IF(I17="A2","DISCUSSÃO DE AÇÕES DE EDUCAÇÃO EM SAÚDE VISANDO MUDANÇA DE COMPORTAMENTO DA POPULAÇÃO E COMUNICAÇÃO OFICIAL AO ÓRGÃO DE ABASTECIMENTO",IF(I17="B","DISCUSSÃO DE AÇÕES DE EDUCAÇÃO EM SAÚDE E POSSÍVEIS OUTRAS INTERVENÇÕES DA SMS E TRABALHOS DIRECIONADOS EM ESCOLAS PRESENTES NO ESTRATO DE OCORRÊNCIA",IF(I17="C","DISCUSSÃO DE AÇÕES DE EDUCAÇÃO EM SAÚDE, FISCALIZAÇÃO DE OBRAS E LOCAIS FECHADOS COM ESSES TIPOS DE CRIADOUROS, REVISÃO DO CÓDIGO DE POSTURA SOBRE ADEQUAÇÕES DE CANTEIROS DE OBRAS E NOVAS CONSTRUÇÕES",IF(I17="D1","CADASTRO NA RECICLANIP, FISCALIZAÇÃO EM EMPRESAS GERADORAS DE PNEUMÁTICOS, ESTABELECIMENTO DA LOGÍSTICA REVERSA",IF(I17="D2","GARANTIR COLETA DE LIXO REGULAR E REFORÇO JUNTO A POPULAÇÃO SOBRE O MANEJO ADEQUADO DO LIXO, IMPLANTAÇÃO DE COLETA SELETIVA E PROGRAMA DE COMPOSTAGEM DO LIXO DOMÉSTICO",IF(I17="E","AÇÕES ESPECÍFICAS AO TIPO DE CRIADOURO COMO PODAS E RETIRADAS DE ÁRVORES OCAS ELIMINAÇÃO DEFINITIVA",IF(ISBLANK(AC17),"",AF17))))))))</f>
        <v/>
      </c>
      <c r="AG17" s="27"/>
      <c r="AH17" s="27"/>
      <c r="AI17" s="27"/>
      <c r="AJ17" s="27"/>
      <c r="AK17" s="27"/>
      <c r="AL17" s="27"/>
      <c r="AM17" s="27"/>
      <c r="AN17" s="27"/>
      <c r="AO17" s="28" t="str">
        <f>IF(I17="","",IF(I17="A1","SMS SOI",IF(I17="A2"," SMS SME ABAST",IF(I17="B","SMS SME",IF(I17="C","SMS SME",IF(I17="D1","SMA VS SMS",IF(I17="D2","SMS LU SME",IF(I17="E","SMS SOI"))))))))</f>
        <v/>
      </c>
      <c r="AP17" s="28"/>
      <c r="AQ17" s="16"/>
    </row>
    <row r="18" spans="1:43" ht="15" customHeight="1">
      <c r="A18" s="21"/>
      <c r="B18" s="24"/>
      <c r="C18" s="25"/>
      <c r="D18" s="26"/>
      <c r="E18" s="26"/>
      <c r="F18" s="26"/>
      <c r="G18" s="25"/>
      <c r="H18" s="25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  <c r="U18" s="27"/>
      <c r="V18" s="27"/>
      <c r="W18" s="27"/>
      <c r="X18" s="27"/>
      <c r="Y18" s="27"/>
      <c r="Z18" s="27"/>
      <c r="AA18" s="27"/>
      <c r="AB18" s="27"/>
      <c r="AC18" s="27"/>
      <c r="AD18" s="28"/>
      <c r="AE18" s="28"/>
      <c r="AF18" s="27"/>
      <c r="AG18" s="27"/>
      <c r="AH18" s="27"/>
      <c r="AI18" s="27"/>
      <c r="AJ18" s="27"/>
      <c r="AK18" s="27"/>
      <c r="AL18" s="27"/>
      <c r="AM18" s="27"/>
      <c r="AN18" s="27"/>
      <c r="AO18" s="28"/>
      <c r="AP18" s="28"/>
      <c r="AQ18" s="16"/>
    </row>
    <row r="19" spans="1:43" ht="15" customHeight="1">
      <c r="A19" s="29">
        <v>2</v>
      </c>
      <c r="B19" s="30"/>
      <c r="C19" s="25"/>
      <c r="D19" s="26" t="str">
        <f>IF(C19="","",IF(C19&gt;B19,"OK",IF(C19&lt;B19,"IMPOSSÍVEL IB&lt;IIP",IF(B19=C19,"NORMALMENTE IB&gt;IIP, VERIFIQUE"))))</f>
        <v/>
      </c>
      <c r="E19" s="26"/>
      <c r="F19" s="26"/>
      <c r="G19" s="25"/>
      <c r="H19" s="25"/>
      <c r="I19" s="25"/>
      <c r="J19" s="27" t="str">
        <f>IF(G19="A1","AQUISIÇÃO DE TAMPAS E/OU CAPAS E/OU TELAS E/OU ESCADAS E ORIENTAÇÃO AO MORADOR SOBRE A IMPORTÂNCIA DA COBERTURA ADEQUADA",IF(G19="A2","DISCUSSÃO DE AÇÕES DE EDUCAÇÃO EM SAÚDE VISANDO MUDANÇA DE COMPORTAMENTO DA POPULAÇÃO E COMUNICAÇÃO OFICIAL AO ÓRGÃO DE ABASTECIMENTO",IF(G19="B","DISCUSSÃO DE AÇÕES DE EDUCAÇÃO EM SAÚDE E POSSÍVEIS OUTRAS INTERVENÇÕES DA SMS E TRABALHOS DIRECIONADOS EM ESCOLAS PRESENTES NO ESTRATO DE OCORRÊNCIA",IF(G19="C","DISCUSSÃO DE AÇÕES DE EDUCAÇÃO EM SAÚDE, FISCALIZAÇÃO DE OBRAS E LOCAIS FECHADOS COM ESSES TIPOS DE CRIADOUROS, REVISÃO DO CÓDIGO DE POSTURA SOBRE ADEQUAÇÕES DE CANTEIROS DE OBRAS E NOVAS CONSTRUÇÕES",IF(G19="D1","CADASTRO NA RECICLANIP, FISCALIZAÇÃO EM EMPRESAS GERADORAS DE PNEUMÁTICOS, ESTABELECIMENTO DA LOGÍSTICA REVERSA",IF(G19="D2","GARANTIR COLETA DE LIXO REGULAR E REFORÇO JUNTO A POPULAÇÃO SOBRE O MANEJO ADEQUADO DO LIXO, IMPLANTAÇÃO DE COLETA SELETIVA E PROGRAMA DE COMPOSTAGEM DO LIXO DOMÉSTICO",IF(G19="E","AÇÕES ESPECÍFICAS AO TIPO DE CRIADOURO COMO PODAS E RETIRADAS DE ÁRVORES OCAS ELIMINAÇÃO DEFINITIVA",IF(ISBLANK(G19),"",J19))))))))</f>
        <v/>
      </c>
      <c r="K19" s="27"/>
      <c r="L19" s="27"/>
      <c r="M19" s="27"/>
      <c r="N19" s="27"/>
      <c r="O19" s="27"/>
      <c r="P19" s="27"/>
      <c r="Q19" s="27"/>
      <c r="R19" s="27"/>
      <c r="S19" s="28" t="str">
        <f>IF(G19="","",IF(G19="A1","SMS SOI",IF(G19="A2"," SMS SME ABAST",IF(G19="B","SMS SME",IF(G19="C","SMS SME",IF(G19="D1","SMA VS SMS",IF(G19="D2","SMS LU SME SMA",IF(G19="E","SMS SOI"))))))))</f>
        <v/>
      </c>
      <c r="T19" s="28"/>
      <c r="U19" s="27" t="str">
        <f>IF(H19="A1","AQUISIÇÃO DE TAMPAS E/OU CAPAS E/OU TELAS E/OU ESCADAS E ORIENTAÇÃO AO MORADOR SOBRE A IMPORTÂNCIA DA COBERTURA ADEQUADA",IF(H19="A2","DISCUSSÃO DE AÇÕES DE EDUCAÇÃO EM SAÚDE VISANDO MUDANÇA DE COMPORTAMENTO DA POPULAÇÃO E COMUNICAÇÃO OFICIAL AO ÓRGÃO DE ABASTECIMENTO",IF(H19="B","DISCUSSÃO DE AÇÕES DE EDUCAÇÃO EM SAÚDE E POSSÍVEIS OUTRAS INTERVENÇÕES DA SMS E TRABALHOS DIRECIONADOS EM ESCOLAS PRESENTES NO ESTRATO DE OCORRÊNCIA",IF(H19="C","DISCUSSÃO DE AÇÕES DE EDUCAÇÃO EM SAÚDE, FISCALIZAÇÃO DE OBRAS E LOCAIS FECHADOS COM ESSES TIPOS DE CRIADOUROS, REVISÃO DO CÓDIGO DE POSTURA SOBRE ADEQUAÇÕES DE CANTEIROS DE OBRAS E NOVAS CONSTRUÇÕES",IF(H19="D1","CADASTRO NA RECICLANIP, FISCALIZAÇÃO EM EMPRESAS GERADORAS DE PNEUMÁTICOS, ESTABELECIMENTO DA LOGÍSTICA REVERSA",IF(H19="D2","GARANTIR COLETA DE LIXO REGULAR E REFORÇO JUNTO A POPULAÇÃO SOBRE O MANEJO ADEQUADO DO LIXO, IMPLANTAÇÃO DE COLETA SELETIVA E PROGRAMA DE COMPOSTAGEM DO LIXO DOMÉSTICO",IF(H19="E","AÇÕES ESPECÍFICAS AO TIPO DE CRIADOURO COMO PODAS E RETIRADAS DE ÁRVORES OCAS ELIMINAÇÃO DEFINITIVA",IF(ISBLANK(R19),"",U19))))))))</f>
        <v/>
      </c>
      <c r="V19" s="27"/>
      <c r="W19" s="27"/>
      <c r="X19" s="27"/>
      <c r="Y19" s="27"/>
      <c r="Z19" s="27"/>
      <c r="AA19" s="27"/>
      <c r="AB19" s="27"/>
      <c r="AC19" s="27"/>
      <c r="AD19" s="28" t="str">
        <f>IF(H19="","",IF(H19="A1","SMS SOI",IF(H19="A2"," SMS SME ABAST",IF(H19="B","SMS SME",IF(H19="C","SMS SME",IF(H19="D1","SMA VS SMS",IF(H19="D2","SMS LU SME SMA",IF(H19="E","SMS SOI"))))))))</f>
        <v/>
      </c>
      <c r="AE19" s="28"/>
      <c r="AF19" s="27" t="str">
        <f>IF(I19="A1","AQUISIÇÃO DE TAMPAS E/OU CAPAS E/OU TELAS E/OU ESCADAS E ORIENTAÇÃO AO MORADOR SOBRE A IMPORTÂNCIA DA COBERTURA ADEQUADA",IF(I19="A2","DISCUSSÃO DE AÇÕES DE EDUCAÇÃO EM SAÚDE VISANDO MUDANÇA DE COMPORTAMENTO DA POPULAÇÃO E COMUNICAÇÃO OFICIAL AO ÓRGÃO DE ABASTECIMENTO",IF(I19="B","DISCUSSÃO DE AÇÕES DE EDUCAÇÃO EM SAÚDE E POSSÍVEIS OUTRAS INTERVENÇÕES DA SMS E TRABALHOS DIRECIONADOS EM ESCOLAS PRESENTES NO ESTRATO DE OCORRÊNCIA",IF(I19="C","DISCUSSÃO DE AÇÕES DE EDUCAÇÃO EM SAÚDE, FISCALIZAÇÃO DE OBRAS E LOCAIS FECHADOS COM ESSES TIPOS DE CRIADOUROS, REVISÃO DO CÓDIGO DE POSTURA SOBRE ADEQUAÇÕES DE CANTEIROS DE OBRAS E NOVAS CONSTRUÇÕES",IF(I19="D1","CADASTRO NA RECICLANIP, FISCALIZAÇÃO EM EMPRESAS GERADORAS DE PNEUMÁTICOS, ESTABELECIMENTO DA LOGÍSTICA REVERSA",IF(I19="D2","GARANTIR COLETA DE LIXO REGULAR E REFORÇO JUNTO A POPULAÇÃO SOBRE O MANEJO ADEQUADO DO LIXO, IMPLANTAÇÃO DE COLETA SELETIVA E PROGRAMA DE COMPOSTAGEM DO LIXO DOMÉSTICO",IF(I19="E","AÇÕES ESPECÍFICAS AO TIPO DE CRIADOURO COMO PODAS E RETIRADAS DE ÁRVORES OCAS ELIMINAÇÃO DEFINITIVA",IF(ISBLANK(AC19),"",AF19))))))))</f>
        <v/>
      </c>
      <c r="AG19" s="27"/>
      <c r="AH19" s="27"/>
      <c r="AI19" s="27"/>
      <c r="AJ19" s="27"/>
      <c r="AK19" s="27"/>
      <c r="AL19" s="27"/>
      <c r="AM19" s="27"/>
      <c r="AN19" s="27"/>
      <c r="AO19" s="28" t="str">
        <f>IF(I19="","",IF(I19="A1","SMS SOI",IF(I19="A2"," SMS SME ABAST",IF(I19="B","SMS SME",IF(I19="C","SMS SME",IF(I19="D1","SMA VS SMS",IF(I19="D2","SMS LU SME",IF(I19="E","SMS SOI"))))))))</f>
        <v/>
      </c>
      <c r="AP19" s="28"/>
      <c r="AQ19" s="16"/>
    </row>
    <row r="20" spans="1:43" ht="15" customHeight="1">
      <c r="A20" s="29"/>
      <c r="B20" s="30"/>
      <c r="C20" s="25"/>
      <c r="D20" s="26"/>
      <c r="E20" s="26"/>
      <c r="F20" s="26"/>
      <c r="G20" s="25"/>
      <c r="H20" s="25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8"/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7"/>
      <c r="AG20" s="27"/>
      <c r="AH20" s="27"/>
      <c r="AI20" s="27"/>
      <c r="AJ20" s="27"/>
      <c r="AK20" s="27"/>
      <c r="AL20" s="27"/>
      <c r="AM20" s="27"/>
      <c r="AN20" s="27"/>
      <c r="AO20" s="28"/>
      <c r="AP20" s="28"/>
      <c r="AQ20" s="16"/>
    </row>
    <row r="21" spans="1:43" ht="15" customHeight="1">
      <c r="A21" s="21">
        <v>3</v>
      </c>
      <c r="B21" s="30"/>
      <c r="C21" s="25"/>
      <c r="D21" s="26" t="str">
        <f>IF(C21="","",IF(C21&gt;B21,"OK",IF(C21&lt;B21,"IMPOSSÍVEL IB&lt;IIP",IF(B21=C21,"NORMALMENTE IB&gt;IIP, VERIFIQUE"))))</f>
        <v/>
      </c>
      <c r="E21" s="26"/>
      <c r="F21" s="26"/>
      <c r="G21" s="25"/>
      <c r="H21" s="25"/>
      <c r="I21" s="25"/>
      <c r="J21" s="27" t="str">
        <f>IF(G21="A1","AQUISIÇÃO DE TAMPAS E/OU CAPAS E/OU TELAS E/OU ESCADAS E ORIENTAÇÃO AO MORADOR SOBRE A IMPORTÂNCIA DA COBERTURA ADEQUADA",IF(G21="A2","DISCUSSÃO DE AÇÕES DE EDUCAÇÃO EM SAÚDE VISANDO MUDANÇA DE COMPORTAMENTO DA POPULAÇÃO E COMUNICAÇÃO OFICIAL AO ÓRGÃO DE ABASTECIMENTO",IF(G21="B","DISCUSSÃO DE AÇÕES DE EDUCAÇÃO EM SAÚDE E POSSÍVEIS OUTRAS INTERVENÇÕES DA SMS E TRABALHOS DIRECIONADOS EM ESCOLAS PRESENTES NO ESTRATO DE OCORRÊNCIA",IF(G21="C","DISCUSSÃO DE AÇÕES DE EDUCAÇÃO EM SAÚDE, FISCALIZAÇÃO DE OBRAS E LOCAIS FECHADOS COM ESSES TIPOS DE CRIADOUROS, REVISÃO DO CÓDIGO DE POSTURA SOBRE ADEQUAÇÕES DE CANTEIROS DE OBRAS E NOVAS CONSTRUÇÕES",IF(G21="D1","CADASTRO NA RECICLANIP, FISCALIZAÇÃO EM EMPRESAS GERADORAS DE PNEUMÁTICOS, ESTABELECIMENTO DA LOGÍSTICA REVERSA",IF(G21="D2","GARANTIR COLETA DE LIXO REGULAR E REFORÇO JUNTO A POPULAÇÃO SOBRE O MANEJO ADEQUADO DO LIXO, IMPLANTAÇÃO DE COLETA SELETIVA E PROGRAMA DE COMPOSTAGEM DO LIXO DOMÉSTICO",IF(G21="E","AÇÕES ESPECÍFICAS AO TIPO DE CRIADOURO COMO PODAS E RETIRADAS DE ÁRVORES OCAS ELIMINAÇÃO DEFINITIVA",IF(ISBLANK(G21),"",J21))))))))</f>
        <v/>
      </c>
      <c r="K21" s="27"/>
      <c r="L21" s="27"/>
      <c r="M21" s="27"/>
      <c r="N21" s="27"/>
      <c r="O21" s="27"/>
      <c r="P21" s="27"/>
      <c r="Q21" s="27"/>
      <c r="R21" s="27"/>
      <c r="S21" s="28" t="str">
        <f>IF(G21="","",IF(G21="A1","SMS SOI",IF(G21="A2"," SMS SME ABAST",IF(G21="B","SMS SME",IF(G21="C","SMS SME",IF(G21="D1","SMA VS SMS",IF(G21="D2","SMS LU SME SMA",IF(G21="E","SMS SOI"))))))))</f>
        <v/>
      </c>
      <c r="T21" s="28"/>
      <c r="U21" s="27" t="str">
        <f>IF(H21="A1","AQUISIÇÃO DE TAMPAS E/OU CAPAS E/OU TELAS E/OU ESCADAS E ORIENTAÇÃO AO MORADOR SOBRE A IMPORTÂNCIA DA COBERTURA ADEQUADA",IF(H21="A2","DISCUSSÃO DE AÇÕES DE EDUCAÇÃO EM SAÚDE VISANDO MUDANÇA DE COMPORTAMENTO DA POPULAÇÃO E COMUNICAÇÃO OFICIAL AO ÓRGÃO DE ABASTECIMENTO",IF(H21="B","DISCUSSÃO DE AÇÕES DE EDUCAÇÃO EM SAÚDE E POSSÍVEIS OUTRAS INTERVENÇÕES DA SMS E TRABALHOS DIRECIONADOS EM ESCOLAS PRESENTES NO ESTRATO DE OCORRÊNCIA",IF(H21="C","DISCUSSÃO DE AÇÕES DE EDUCAÇÃO EM SAÚDE, FISCALIZAÇÃO DE OBRAS E LOCAIS FECHADOS COM ESSES TIPOS DE CRIADOUROS, REVISÃO DO CÓDIGO DE POSTURA SOBRE ADEQUAÇÕES DE CANTEIROS DE OBRAS E NOVAS CONSTRUÇÕES",IF(H21="D1","CADASTRO NA RECICLANIP, FISCALIZAÇÃO EM EMPRESAS GERADORAS DE PNEUMÁTICOS, ESTABELECIMENTO DA LOGÍSTICA REVERSA",IF(H21="D2","GARANTIR COLETA DE LIXO REGULAR E REFORÇO JUNTO A POPULAÇÃO SOBRE O MANEJO ADEQUADO DO LIXO, IMPLANTAÇÃO DE COLETA SELETIVA E PROGRAMA DE COMPOSTAGEM DO LIXO DOMÉSTICO",IF(H21="E","AÇÕES ESPECÍFICAS AO TIPO DE CRIADOURO COMO PODAS E RETIRADAS DE ÁRVORES OCAS ELIMINAÇÃO DEFINITIVA",IF(ISBLANK(R21),"",U21))))))))</f>
        <v/>
      </c>
      <c r="V21" s="27"/>
      <c r="W21" s="27"/>
      <c r="X21" s="27"/>
      <c r="Y21" s="27"/>
      <c r="Z21" s="27"/>
      <c r="AA21" s="27"/>
      <c r="AB21" s="27"/>
      <c r="AC21" s="27"/>
      <c r="AD21" s="28" t="str">
        <f>IF(H21="","",IF(H21="A1","SMS SOI",IF(H21="A2"," SMS SME ABAST",IF(H21="B","SMS SME",IF(H21="C","SMS SME",IF(H21="D1","SMA VS SMS",IF(H21="D2","SMS LU SME SMA",IF(H21="E","SMS SOI"))))))))</f>
        <v/>
      </c>
      <c r="AE21" s="28"/>
      <c r="AF21" s="27" t="str">
        <f>IF(I21="A1","AQUISIÇÃO DE TAMPAS E/OU CAPAS E/OU TELAS E/OU ESCADAS E ORIENTAÇÃO AO MORADOR SOBRE A IMPORTÂNCIA DA COBERTURA ADEQUADA",IF(I21="A2","DISCUSSÃO DE AÇÕES DE EDUCAÇÃO EM SAÚDE VISANDO MUDANÇA DE COMPORTAMENTO DA POPULAÇÃO E COMUNICAÇÃO OFICIAL AO ÓRGÃO DE ABASTECIMENTO",IF(I21="B","DISCUSSÃO DE AÇÕES DE EDUCAÇÃO EM SAÚDE E POSSÍVEIS OUTRAS INTERVENÇÕES DA SMS E TRABALHOS DIRECIONADOS EM ESCOLAS PRESENTES NO ESTRATO DE OCORRÊNCIA",IF(I21="C","DISCUSSÃO DE AÇÕES DE EDUCAÇÃO EM SAÚDE, FISCALIZAÇÃO DE OBRAS E LOCAIS FECHADOS COM ESSES TIPOS DE CRIADOUROS, REVISÃO DO CÓDIGO DE POSTURA SOBRE ADEQUAÇÕES DE CANTEIROS DE OBRAS E NOVAS CONSTRUÇÕES",IF(I21="D1","CADASTRO NA RECICLANIP, FISCALIZAÇÃO EM EMPRESAS GERADORAS DE PNEUMÁTICOS, ESTABELECIMENTO DA LOGÍSTICA REVERSA",IF(I21="D2","GARANTIR COLETA DE LIXO REGULAR E REFORÇO JUNTO A POPULAÇÃO SOBRE O MANEJO ADEQUADO DO LIXO, IMPLANTAÇÃO DE COLETA SELETIVA E PROGRAMA DE COMPOSTAGEM DO LIXO DOMÉSTICO",IF(I21="E","AÇÕES ESPECÍFICAS AO TIPO DE CRIADOURO COMO PODAS E RETIRADAS DE ÁRVORES OCAS ELIMINAÇÃO DEFINITIVA",IF(ISBLANK(AC21),"",AF21))))))))</f>
        <v/>
      </c>
      <c r="AG21" s="27"/>
      <c r="AH21" s="27"/>
      <c r="AI21" s="27"/>
      <c r="AJ21" s="27"/>
      <c r="AK21" s="27"/>
      <c r="AL21" s="27"/>
      <c r="AM21" s="27"/>
      <c r="AN21" s="27"/>
      <c r="AO21" s="28" t="str">
        <f>IF(I21="","",IF(I21="A1","SMS SOI",IF(I21="A2"," SMS SME ABAST",IF(I21="B","SMS SME",IF(I21="C","SMS SME",IF(I21="D1","SMA VS SMS",IF(I21="D2","SMS LU SME",IF(I21="E","SMS SOI"))))))))</f>
        <v/>
      </c>
      <c r="AP21" s="28"/>
      <c r="AQ21" s="16"/>
    </row>
    <row r="22" spans="1:43" ht="15" customHeight="1">
      <c r="A22" s="21"/>
      <c r="B22" s="30"/>
      <c r="C22" s="25"/>
      <c r="D22" s="26"/>
      <c r="E22" s="26"/>
      <c r="F22" s="26"/>
      <c r="G22" s="25"/>
      <c r="H22" s="25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8"/>
      <c r="AQ22" s="16"/>
    </row>
    <row r="23" spans="1:43" ht="15" customHeight="1">
      <c r="A23" s="21">
        <v>4</v>
      </c>
      <c r="B23" s="30"/>
      <c r="C23" s="25"/>
      <c r="D23" s="26" t="str">
        <f>IF(C23="","",IF(C23&gt;B23,"OK",IF(C23&lt;B23,"IMPOSSÍVEL IB&lt;IIP",IF(B23=C23,"NORMALMENTE IB&gt;IIP, VERIFIQUE"))))</f>
        <v/>
      </c>
      <c r="E23" s="26"/>
      <c r="F23" s="26"/>
      <c r="G23" s="25"/>
      <c r="H23" s="25"/>
      <c r="I23" s="25"/>
      <c r="J23" s="27" t="str">
        <f>IF(G23="A1","AQUISIÇÃO DE TAMPAS E/OU CAPAS E/OU TELAS E/OU ESCADAS E ORIENTAÇÃO AO MORADOR SOBRE A IMPORTÂNCIA DA COBERTURA ADEQUADA",IF(G23="A2","DISCUSSÃO DE AÇÕES DE EDUCAÇÃO EM SAÚDE VISANDO MUDANÇA DE COMPORTAMENTO DA POPULAÇÃO E COMUNICAÇÃO OFICIAL AO ÓRGÃO DE ABASTECIMENTO",IF(G23="B","DISCUSSÃO DE AÇÕES DE EDUCAÇÃO EM SAÚDE E POSSÍVEIS OUTRAS INTERVENÇÕES DA SMS E TRABALHOS DIRECIONADOS EM ESCOLAS PRESENTES NO ESTRATO DE OCORRÊNCIA",IF(G23="C","DISCUSSÃO DE AÇÕES DE EDUCAÇÃO EM SAÚDE, FISCALIZAÇÃO DE OBRAS E LOCAIS FECHADOS COM ESSES TIPOS DE CRIADOUROS, REVISÃO DO CÓDIGO DE POSTURA SOBRE ADEQUAÇÕES DE CANTEIROS DE OBRAS E NOVAS CONSTRUÇÕES",IF(G23="D1","CADASTRO NA RECICLANIP, FISCALIZAÇÃO EM EMPRESAS GERADORAS DE PNEUMÁTICOS, ESTABELECIMENTO DA LOGÍSTICA REVERSA",IF(G23="D2","GARANTIR COLETA DE LIXO REGULAR E REFORÇO JUNTO A POPULAÇÃO SOBRE O MANEJO ADEQUADO DO LIXO, IMPLANTAÇÃO DE COLETA SELETIVA E PROGRAMA DE COMPOSTAGEM DO LIXO DOMÉSTICO",IF(G23="E","AÇÕES ESPECÍFICAS AO TIPO DE CRIADOURO COMO PODAS E RETIRADAS DE ÁRVORES OCAS ELIMINAÇÃO DEFINITIVA",IF(ISBLANK(G23),"",J23))))))))</f>
        <v/>
      </c>
      <c r="K23" s="27"/>
      <c r="L23" s="27"/>
      <c r="M23" s="27"/>
      <c r="N23" s="27"/>
      <c r="O23" s="27"/>
      <c r="P23" s="27"/>
      <c r="Q23" s="27"/>
      <c r="R23" s="27"/>
      <c r="S23" s="28" t="str">
        <f>IF(G23="","",IF(G23="A1","SMS SOI",IF(G23="A2"," SMS SME ABAST",IF(G23="B","SMS SME",IF(G23="C","SMS SME",IF(G23="D1","SMA VS SMS",IF(G23="D2","SMS LU SME SMA",IF(G23="E","SMS SOI"))))))))</f>
        <v/>
      </c>
      <c r="T23" s="28"/>
      <c r="U23" s="27" t="str">
        <f>IF(H23="A1","AQUISIÇÃO DE TAMPAS E/OU CAPAS E/OU TELAS E/OU ESCADAS E ORIENTAÇÃO AO MORADOR SOBRE A IMPORTÂNCIA DA COBERTURA ADEQUADA",IF(H23="A2","DISCUSSÃO DE AÇÕES DE EDUCAÇÃO EM SAÚDE VISANDO MUDANÇA DE COMPORTAMENTO DA POPULAÇÃO E COMUNICAÇÃO OFICIAL AO ÓRGÃO DE ABASTECIMENTO",IF(H23="B","DISCUSSÃO DE AÇÕES DE EDUCAÇÃO EM SAÚDE E POSSÍVEIS OUTRAS INTERVENÇÕES DA SMS E TRABALHOS DIRECIONADOS EM ESCOLAS PRESENTES NO ESTRATO DE OCORRÊNCIA",IF(H23="C","DISCUSSÃO DE AÇÕES DE EDUCAÇÃO EM SAÚDE, FISCALIZAÇÃO DE OBRAS E LOCAIS FECHADOS COM ESSES TIPOS DE CRIADOUROS, REVISÃO DO CÓDIGO DE POSTURA SOBRE ADEQUAÇÕES DE CANTEIROS DE OBRAS E NOVAS CONSTRUÇÕES",IF(H23="D1","CADASTRO NA RECICLANIP, FISCALIZAÇÃO EM EMPRESAS GERADORAS DE PNEUMÁTICOS, ESTABELECIMENTO DA LOGÍSTICA REVERSA",IF(H23="D2","GARANTIR COLETA DE LIXO REGULAR E REFORÇO JUNTO A POPULAÇÃO SOBRE O MANEJO ADEQUADO DO LIXO, IMPLANTAÇÃO DE COLETA SELETIVA E PROGRAMA DE COMPOSTAGEM DO LIXO DOMÉSTICO",IF(H23="E","AÇÕES ESPECÍFICAS AO TIPO DE CRIADOURO COMO PODAS E RETIRADAS DE ÁRVORES OCAS ELIMINAÇÃO DEFINITIVA",IF(ISBLANK(R23),"",U23))))))))</f>
        <v/>
      </c>
      <c r="V23" s="27"/>
      <c r="W23" s="27"/>
      <c r="X23" s="27"/>
      <c r="Y23" s="27"/>
      <c r="Z23" s="27"/>
      <c r="AA23" s="27"/>
      <c r="AB23" s="27"/>
      <c r="AC23" s="27"/>
      <c r="AD23" s="28" t="str">
        <f>IF(H23="","",IF(H23="A1","SMS SOI",IF(H23="A2"," SMS SME ABAST",IF(H23="B","SMS SME",IF(H23="C","SMS SME",IF(H23="D1","SMA VS SMS",IF(H23="D2","SMS LU SME SMA",IF(H23="E","SMS SOI"))))))))</f>
        <v/>
      </c>
      <c r="AE23" s="28"/>
      <c r="AF23" s="27" t="str">
        <f>IF(I23="A1","AQUISIÇÃO DE TAMPAS E/OU CAPAS E/OU TELAS E/OU ESCADAS E ORIENTAÇÃO AO MORADOR SOBRE A IMPORTÂNCIA DA COBERTURA ADEQUADA",IF(I23="A2","DISCUSSÃO DE AÇÕES DE EDUCAÇÃO EM SAÚDE VISANDO MUDANÇA DE COMPORTAMENTO DA POPULAÇÃO E COMUNICAÇÃO OFICIAL AO ÓRGÃO DE ABASTECIMENTO",IF(I23="B","DISCUSSÃO DE AÇÕES DE EDUCAÇÃO EM SAÚDE E POSSÍVEIS OUTRAS INTERVENÇÕES DA SMS E TRABALHOS DIRECIONADOS EM ESCOLAS PRESENTES NO ESTRATO DE OCORRÊNCIA",IF(I23="C","DISCUSSÃO DE AÇÕES DE EDUCAÇÃO EM SAÚDE, FISCALIZAÇÃO DE OBRAS E LOCAIS FECHADOS COM ESSES TIPOS DE CRIADOUROS, REVISÃO DO CÓDIGO DE POSTURA SOBRE ADEQUAÇÕES DE CANTEIROS DE OBRAS E NOVAS CONSTRUÇÕES",IF(I23="D1","CADASTRO NA RECICLANIP, FISCALIZAÇÃO EM EMPRESAS GERADORAS DE PNEUMÁTICOS, ESTABELECIMENTO DA LOGÍSTICA REVERSA",IF(I23="D2","GARANTIR COLETA DE LIXO REGULAR E REFORÇO JUNTO A POPULAÇÃO SOBRE O MANEJO ADEQUADO DO LIXO, IMPLANTAÇÃO DE COLETA SELETIVA E PROGRAMA DE COMPOSTAGEM DO LIXO DOMÉSTICO",IF(I23="E","AÇÕES ESPECÍFICAS AO TIPO DE CRIADOURO COMO PODAS E RETIRADAS DE ÁRVORES OCAS ELIMINAÇÃO DEFINITIVA",IF(ISBLANK(AC23),"",AF23))))))))</f>
        <v/>
      </c>
      <c r="AG23" s="27"/>
      <c r="AH23" s="27"/>
      <c r="AI23" s="27"/>
      <c r="AJ23" s="27"/>
      <c r="AK23" s="27"/>
      <c r="AL23" s="27"/>
      <c r="AM23" s="27"/>
      <c r="AN23" s="27"/>
      <c r="AO23" s="28" t="str">
        <f>IF(I23="","",IF(I23="A1","SMS SOI",IF(I23="A2"," SMS SME ABAST",IF(I23="B","SMS SME",IF(I23="C","SMS SME",IF(I23="D1","SMA VS SMS",IF(I23="D2","SMS LU SME",IF(I23="E","SMS SOI"))))))))</f>
        <v/>
      </c>
      <c r="AP23" s="28"/>
      <c r="AQ23" s="16"/>
    </row>
    <row r="24" spans="1:43" ht="15" customHeight="1">
      <c r="A24" s="21"/>
      <c r="B24" s="30"/>
      <c r="C24" s="25"/>
      <c r="D24" s="26"/>
      <c r="E24" s="26"/>
      <c r="F24" s="26"/>
      <c r="G24" s="25"/>
      <c r="H24" s="25"/>
      <c r="I24" s="25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28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8"/>
      <c r="AQ24" s="16"/>
    </row>
    <row r="25" spans="1:43" ht="15" customHeight="1">
      <c r="A25" s="21">
        <v>5</v>
      </c>
      <c r="B25" s="31"/>
      <c r="C25" s="25"/>
      <c r="D25" s="26" t="str">
        <f>IF(C25="","",IF(C25&gt;B25,"OK",IF(C25&lt;B25,"IMPOSSÍVEL IB&lt;IIP",IF(B25=C25,"NORMALMENTE IB&gt;IIP, VERIFIQUE"))))</f>
        <v/>
      </c>
      <c r="E25" s="26"/>
      <c r="F25" s="26"/>
      <c r="G25" s="25"/>
      <c r="H25" s="25"/>
      <c r="I25" s="25"/>
      <c r="J25" s="27" t="str">
        <f>IF(G25="A1","AQUISIÇÃO DE TAMPAS E/OU CAPAS E/OU TELAS E/OU ESCADAS E ORIENTAÇÃO AO MORADOR SOBRE A IMPORTÂNCIA DA COBERTURA ADEQUADA",IF(G25="A2","DISCUSSÃO DE AÇÕES DE EDUCAÇÃO EM SAÚDE VISANDO MUDANÇA DE COMPORTAMENTO DA POPULAÇÃO E COMUNICAÇÃO OFICIAL AO ÓRGÃO DE ABASTECIMENTO",IF(G25="B","DISCUSSÃO DE AÇÕES DE EDUCAÇÃO EM SAÚDE E POSSÍVEIS OUTRAS INTERVENÇÕES DA SMS E TRABALHOS DIRECIONADOS EM ESCOLAS PRESENTES NO ESTRATO DE OCORRÊNCIA",IF(G25="C","DISCUSSÃO DE AÇÕES DE EDUCAÇÃO EM SAÚDE, FISCALIZAÇÃO DE OBRAS E LOCAIS FECHADOS COM ESSES TIPOS DE CRIADOUROS, REVISÃO DO CÓDIGO DE POSTURA SOBRE ADEQUAÇÕES DE CANTEIROS DE OBRAS E NOVAS CONSTRUÇÕES",IF(G25="D1","CADASTRO NA RECICLANIP, FISCALIZAÇÃO EM EMPRESAS GERADORAS DE PNEUMÁTICOS, ESTABELECIMENTO DA LOGÍSTICA REVERSA",IF(G25="D2","GARANTIR COLETA DE LIXO REGULAR E REFORÇO JUNTO A POPULAÇÃO SOBRE O MANEJO ADEQUADO DO LIXO, IMPLANTAÇÃO DE COLETA SELETIVA E PROGRAMA DE COMPOSTAGEM DO LIXO DOMÉSTICO",IF(G25="E","AÇÕES ESPECÍFICAS AO TIPO DE CRIADOURO COMO PODAS E RETIRADAS DE ÁRVORES OCAS ELIMINAÇÃO DEFINITIVA",IF(ISBLANK(G25),"",J25))))))))</f>
        <v/>
      </c>
      <c r="K25" s="27"/>
      <c r="L25" s="27"/>
      <c r="M25" s="27"/>
      <c r="N25" s="27"/>
      <c r="O25" s="27"/>
      <c r="P25" s="27"/>
      <c r="Q25" s="27"/>
      <c r="R25" s="27"/>
      <c r="S25" s="28" t="str">
        <f>IF(G25="","",IF(G25="A1","SMS SOI",IF(G25="A2"," SMS SME ABAST",IF(G25="B","SMS SME",IF(G25="C","SMS SME",IF(G25="D1","SMA VS SMS",IF(G25="D2","SMS LU SME SMA",IF(G25="E","SMS SOI"))))))))</f>
        <v/>
      </c>
      <c r="T25" s="28"/>
      <c r="U25" s="27" t="str">
        <f>IF(H25="A1","AQUISIÇÃO DE TAMPAS E/OU CAPAS E/OU TELAS E/OU ESCADAS E ORIENTAÇÃO AO MORADOR SOBRE A IMPORTÂNCIA DA COBERTURA ADEQUADA",IF(H25="A2","DISCUSSÃO DE AÇÕES DE EDUCAÇÃO EM SAÚDE VISANDO MUDANÇA DE COMPORTAMENTO DA POPULAÇÃO E COMUNICAÇÃO OFICIAL AO ÓRGÃO DE ABASTECIMENTO",IF(H25="B","DISCUSSÃO DE AÇÕES DE EDUCAÇÃO EM SAÚDE E POSSÍVEIS OUTRAS INTERVENÇÕES DA SMS E TRABALHOS DIRECIONADOS EM ESCOLAS PRESENTES NO ESTRATO DE OCORRÊNCIA",IF(H25="C","DISCUSSÃO DE AÇÕES DE EDUCAÇÃO EM SAÚDE, FISCALIZAÇÃO DE OBRAS E LOCAIS FECHADOS COM ESSES TIPOS DE CRIADOUROS, REVISÃO DO CÓDIGO DE POSTURA SOBRE ADEQUAÇÕES DE CANTEIROS DE OBRAS E NOVAS CONSTRUÇÕES",IF(H25="D1","CADASTRO NA RECICLANIP, FISCALIZAÇÃO EM EMPRESAS GERADORAS DE PNEUMÁTICOS, ESTABELECIMENTO DA LOGÍSTICA REVERSA",IF(H25="D2","GARANTIR COLETA DE LIXO REGULAR E REFORÇO JUNTO A POPULAÇÃO SOBRE O MANEJO ADEQUADO DO LIXO, IMPLANTAÇÃO DE COLETA SELETIVA E PROGRAMA DE COMPOSTAGEM DO LIXO DOMÉSTICO",IF(H25="E","AÇÕES ESPECÍFICAS AO TIPO DE CRIADOURO COMO PODAS E RETIRADAS DE ÁRVORES OCAS ELIMINAÇÃO DEFINITIVA",IF(ISBLANK(R25),"",U25))))))))</f>
        <v/>
      </c>
      <c r="V25" s="27"/>
      <c r="W25" s="27"/>
      <c r="X25" s="27"/>
      <c r="Y25" s="27"/>
      <c r="Z25" s="27"/>
      <c r="AA25" s="27"/>
      <c r="AB25" s="27"/>
      <c r="AC25" s="27"/>
      <c r="AD25" s="28" t="str">
        <f>IF(H25="","",IF(H25="A1","SMS SOI",IF(H25="A2"," SMS SME ABAST",IF(H25="B","SMS SME",IF(H25="C","SMS SME",IF(H25="D1","SMA VS SMS",IF(H25="D2","SMS LU SME SMA",IF(H25="E","SMS SOI"))))))))</f>
        <v/>
      </c>
      <c r="AE25" s="28"/>
      <c r="AF25" s="27" t="str">
        <f>IF(I25="A1","AQUISIÇÃO DE TAMPAS E/OU CAPAS E/OU TELAS E/OU ESCADAS E ORIENTAÇÃO AO MORADOR SOBRE A IMPORTÂNCIA DA COBERTURA ADEQUADA",IF(I25="A2","DISCUSSÃO DE AÇÕES DE EDUCAÇÃO EM SAÚDE VISANDO MUDANÇA DE COMPORTAMENTO DA POPULAÇÃO E COMUNICAÇÃO OFICIAL AO ÓRGÃO DE ABASTECIMENTO",IF(I25="B","DISCUSSÃO DE AÇÕES DE EDUCAÇÃO EM SAÚDE E POSSÍVEIS OUTRAS INTERVENÇÕES DA SMS E TRABALHOS DIRECIONADOS EM ESCOLAS PRESENTES NO ESTRATO DE OCORRÊNCIA",IF(I25="C","DISCUSSÃO DE AÇÕES DE EDUCAÇÃO EM SAÚDE, FISCALIZAÇÃO DE OBRAS E LOCAIS FECHADOS COM ESSES TIPOS DE CRIADOUROS, REVISÃO DO CÓDIGO DE POSTURA SOBRE ADEQUAÇÕES DE CANTEIROS DE OBRAS E NOVAS CONSTRUÇÕES",IF(I25="D1","CADASTRO NA RECICLANIP, FISCALIZAÇÃO EM EMPRESAS GERADORAS DE PNEUMÁTICOS, ESTABELECIMENTO DA LOGÍSTICA REVERSA",IF(I25="D2","GARANTIR COLETA DE LIXO REGULAR E REFORÇO JUNTO A POPULAÇÃO SOBRE O MANEJO ADEQUADO DO LIXO, IMPLANTAÇÃO DE COLETA SELETIVA E PROGRAMA DE COMPOSTAGEM DO LIXO DOMÉSTICO",IF(I25="E","AÇÕES ESPECÍFICAS AO TIPO DE CRIADOURO COMO PODAS E RETIRADAS DE ÁRVORES OCAS ELIMINAÇÃO DEFINITIVA",IF(ISBLANK(AC25),"",AF25))))))))</f>
        <v/>
      </c>
      <c r="AG25" s="27"/>
      <c r="AH25" s="27"/>
      <c r="AI25" s="27"/>
      <c r="AJ25" s="27"/>
      <c r="AK25" s="27"/>
      <c r="AL25" s="27"/>
      <c r="AM25" s="27"/>
      <c r="AN25" s="27"/>
      <c r="AO25" s="28" t="str">
        <f>IF(I25="","",IF(I25="A1","SMS SOI",IF(I25="A2"," SMS SME ABAST",IF(I25="B","SMS SME",IF(I25="C","SMS SME",IF(I25="D1","SMA VS SMS",IF(I25="D2","SMS LU SME",IF(I25="E","SMS SOI"))))))))</f>
        <v/>
      </c>
      <c r="AP25" s="28"/>
      <c r="AQ25" s="16"/>
    </row>
    <row r="26" spans="1:43" ht="15" customHeight="1">
      <c r="A26" s="21"/>
      <c r="B26" s="31"/>
      <c r="C26" s="25"/>
      <c r="D26" s="26"/>
      <c r="E26" s="26"/>
      <c r="F26" s="26"/>
      <c r="G26" s="25"/>
      <c r="H26" s="25"/>
      <c r="I26" s="25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8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8"/>
      <c r="AF26" s="27"/>
      <c r="AG26" s="27"/>
      <c r="AH26" s="27"/>
      <c r="AI26" s="27"/>
      <c r="AJ26" s="27"/>
      <c r="AK26" s="27"/>
      <c r="AL26" s="27"/>
      <c r="AM26" s="27"/>
      <c r="AN26" s="27"/>
      <c r="AO26" s="28"/>
      <c r="AP26" s="28"/>
      <c r="AQ26" s="16"/>
    </row>
    <row r="27" spans="1:43" ht="15" customHeight="1">
      <c r="A27" s="7"/>
      <c r="AQ27" s="16"/>
    </row>
    <row r="28" spans="1:43" ht="15" customHeight="1">
      <c r="A28" s="7"/>
      <c r="AQ28" s="16"/>
    </row>
    <row r="29" spans="1:43" ht="15" customHeight="1">
      <c r="A29" s="7"/>
      <c r="B29" s="1"/>
      <c r="C29" s="2"/>
      <c r="D29" s="2"/>
      <c r="E29" s="2"/>
      <c r="F29" s="2"/>
      <c r="G29" s="2"/>
      <c r="H29" s="2"/>
      <c r="I29" s="4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4"/>
      <c r="AQ29" s="16"/>
    </row>
    <row r="30" spans="1:43" ht="15" customHeight="1">
      <c r="A30" s="7"/>
      <c r="B30" s="7"/>
      <c r="C30" s="32" t="s">
        <v>17</v>
      </c>
      <c r="D30" s="32"/>
      <c r="E30" s="32"/>
      <c r="G30" s="33" t="str">
        <f>IF(B17="","",AVERAGE(B17:B25))</f>
        <v/>
      </c>
      <c r="I30" s="16"/>
      <c r="K30" s="7"/>
      <c r="M30" s="34"/>
      <c r="N30" s="34"/>
      <c r="U30" s="11"/>
      <c r="V30" s="35" t="s">
        <v>18</v>
      </c>
      <c r="W30" s="35"/>
      <c r="X30" s="35"/>
      <c r="AM30" s="16"/>
      <c r="AQ30" s="16"/>
    </row>
    <row r="31" spans="1:43" ht="15" customHeight="1">
      <c r="A31" s="7"/>
      <c r="B31" s="7"/>
      <c r="H31" s="36"/>
      <c r="I31" s="16"/>
      <c r="K31" s="7"/>
      <c r="V31" s="35"/>
      <c r="W31" s="35"/>
      <c r="X31" s="35"/>
      <c r="AM31" s="16"/>
      <c r="AQ31" s="16"/>
    </row>
    <row r="32" spans="1:43" ht="15" customHeight="1">
      <c r="A32" s="7"/>
      <c r="B32" s="7"/>
      <c r="C32" s="32" t="s">
        <v>19</v>
      </c>
      <c r="D32" s="32"/>
      <c r="E32" s="32"/>
      <c r="F32" s="32"/>
      <c r="H32" s="37" t="str">
        <f>IF(B25="","",COUNTIF(B17:B25,"&gt;3,9")/COUNTA(B17:B25))</f>
        <v/>
      </c>
      <c r="I32" s="16"/>
      <c r="K32" s="7"/>
      <c r="L32" s="34" t="s">
        <v>20</v>
      </c>
      <c r="M32" s="34"/>
      <c r="N32" s="34"/>
      <c r="Z32" s="34" t="s">
        <v>21</v>
      </c>
      <c r="AG32" s="34" t="s">
        <v>22</v>
      </c>
      <c r="AM32" s="16"/>
      <c r="AQ32" s="16"/>
    </row>
    <row r="33" spans="1:43" ht="15" customHeight="1">
      <c r="A33" s="7"/>
      <c r="B33" s="7"/>
      <c r="I33" s="16"/>
      <c r="K33" s="7"/>
      <c r="AM33" s="16"/>
      <c r="AQ33" s="16"/>
    </row>
    <row r="34" spans="1:43" ht="15" customHeight="1">
      <c r="A34" s="7"/>
      <c r="B34" s="7"/>
      <c r="C34" s="32" t="s">
        <v>23</v>
      </c>
      <c r="D34" s="32"/>
      <c r="E34" s="32"/>
      <c r="F34" s="32"/>
      <c r="G34" s="32"/>
      <c r="I34" s="16"/>
      <c r="K34" s="7"/>
      <c r="L34" s="34" t="s">
        <v>24</v>
      </c>
      <c r="M34" s="34"/>
      <c r="N34" s="34"/>
      <c r="O34" s="11"/>
      <c r="P34" s="11"/>
      <c r="Z34" s="34" t="s">
        <v>25</v>
      </c>
      <c r="AM34" s="16"/>
      <c r="AQ34" s="16"/>
    </row>
    <row r="35" spans="1:43" ht="15" customHeight="1">
      <c r="A35" s="7"/>
      <c r="B35" s="7"/>
      <c r="I35" s="16"/>
      <c r="K35" s="7"/>
      <c r="U35" s="11"/>
      <c r="AM35" s="16"/>
      <c r="AQ35" s="16"/>
    </row>
    <row r="36" spans="1:43" ht="15" customHeight="1">
      <c r="A36" s="7"/>
      <c r="B36" s="7"/>
      <c r="C36" s="38" t="str">
        <f>IF(B25="","",IF(B17=LARGE(B17:B25,1),"1",IF(B19=LARGE(B17:B25,1),"2",IF(B21=LARGE(B17:B25,1),"3",IF(B23=LARGE(B17:B25,1),"4",IF(B25=LARGE(B17:B25,1),"5"))))))</f>
        <v/>
      </c>
      <c r="E36" s="38" t="str">
        <f>IF(B25="","",IF(B17=LARGE(B17:B25,2),"1",IF(B19=LARGE(B17:B25,2),"2",IF(B21=LARGE(B17:B25,2),"3",IF(B23=LARGE(B17:B25,2),"4",IF(B25=LARGE(B17:B25,2),"5"))))))</f>
        <v/>
      </c>
      <c r="G36" s="38" t="str">
        <f>IF(B25="","",IF(B17=LARGE(B17:B25,3),"1",IF(B19=LARGE(B17:B25,3),"2",IF(B21=LARGE(B17:B25,3),"3",IF(B23=LARGE(B17:B25,3),"4",IF(B25=LARGE(B17:B25,3),"5"))))))</f>
        <v/>
      </c>
      <c r="I36" s="16"/>
      <c r="K36" s="7"/>
      <c r="L36" s="34" t="s">
        <v>26</v>
      </c>
      <c r="M36" s="34"/>
      <c r="N36" s="34"/>
      <c r="Z36" s="34" t="s">
        <v>27</v>
      </c>
      <c r="AM36" s="16"/>
      <c r="AQ36" s="16"/>
    </row>
    <row r="37" spans="1:43" ht="15" customHeight="1">
      <c r="A37" s="7"/>
      <c r="B37" s="39"/>
      <c r="C37" s="40"/>
      <c r="D37" s="40"/>
      <c r="E37" s="40"/>
      <c r="F37" s="40"/>
      <c r="G37" s="40"/>
      <c r="H37" s="40"/>
      <c r="I37" s="41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1"/>
      <c r="AQ37" s="16"/>
    </row>
    <row r="38" spans="1:43" ht="15" customHeight="1">
      <c r="A38" s="7"/>
      <c r="AQ38" s="16"/>
    </row>
    <row r="39" spans="1:43" ht="1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</row>
  </sheetData>
  <mergeCells count="86">
    <mergeCell ref="B3:S8"/>
    <mergeCell ref="U3:AO9"/>
    <mergeCell ref="B9:S9"/>
    <mergeCell ref="B10:S10"/>
    <mergeCell ref="B11:S11"/>
    <mergeCell ref="AM12:AO12"/>
    <mergeCell ref="A14:A16"/>
    <mergeCell ref="B14:B16"/>
    <mergeCell ref="C14:C16"/>
    <mergeCell ref="D14:F16"/>
    <mergeCell ref="G14:I15"/>
    <mergeCell ref="J14:R16"/>
    <mergeCell ref="S14:T16"/>
    <mergeCell ref="U14:AC16"/>
    <mergeCell ref="AD14:AE16"/>
    <mergeCell ref="AF14:AN16"/>
    <mergeCell ref="AO14:AP16"/>
    <mergeCell ref="A17:A18"/>
    <mergeCell ref="B17:B18"/>
    <mergeCell ref="C17:C18"/>
    <mergeCell ref="D17:F18"/>
    <mergeCell ref="G17:G18"/>
    <mergeCell ref="H17:H18"/>
    <mergeCell ref="I17:I18"/>
    <mergeCell ref="J17:R18"/>
    <mergeCell ref="S17:T18"/>
    <mergeCell ref="U17:AC18"/>
    <mergeCell ref="AD17:AE18"/>
    <mergeCell ref="AF17:AN18"/>
    <mergeCell ref="AO17:AP18"/>
    <mergeCell ref="A19:A20"/>
    <mergeCell ref="B19:B20"/>
    <mergeCell ref="C19:C20"/>
    <mergeCell ref="D19:F20"/>
    <mergeCell ref="G19:G20"/>
    <mergeCell ref="H19:H20"/>
    <mergeCell ref="I19:I20"/>
    <mergeCell ref="J19:R20"/>
    <mergeCell ref="S19:T20"/>
    <mergeCell ref="U19:AC20"/>
    <mergeCell ref="AD19:AE20"/>
    <mergeCell ref="AF19:AN20"/>
    <mergeCell ref="AO19:AP20"/>
    <mergeCell ref="A21:A22"/>
    <mergeCell ref="B21:B22"/>
    <mergeCell ref="C21:C22"/>
    <mergeCell ref="D21:F22"/>
    <mergeCell ref="G21:G22"/>
    <mergeCell ref="H21:H22"/>
    <mergeCell ref="I21:I22"/>
    <mergeCell ref="J21:R22"/>
    <mergeCell ref="S21:T22"/>
    <mergeCell ref="U21:AC22"/>
    <mergeCell ref="AD21:AE22"/>
    <mergeCell ref="AF21:AN22"/>
    <mergeCell ref="AO21:AP22"/>
    <mergeCell ref="A23:A24"/>
    <mergeCell ref="B23:B24"/>
    <mergeCell ref="C23:C24"/>
    <mergeCell ref="D23:F24"/>
    <mergeCell ref="G23:G24"/>
    <mergeCell ref="H23:H24"/>
    <mergeCell ref="I23:I24"/>
    <mergeCell ref="J23:R24"/>
    <mergeCell ref="S23:T24"/>
    <mergeCell ref="U23:AC24"/>
    <mergeCell ref="AD23:AE24"/>
    <mergeCell ref="AF23:AN24"/>
    <mergeCell ref="AO23:AP24"/>
    <mergeCell ref="A25:A26"/>
    <mergeCell ref="B25:B26"/>
    <mergeCell ref="C25:C26"/>
    <mergeCell ref="D25:F26"/>
    <mergeCell ref="G25:G26"/>
    <mergeCell ref="H25:H26"/>
    <mergeCell ref="I25:I26"/>
    <mergeCell ref="J25:R26"/>
    <mergeCell ref="S25:T26"/>
    <mergeCell ref="U25:AC26"/>
    <mergeCell ref="AD25:AE26"/>
    <mergeCell ref="AF25:AN26"/>
    <mergeCell ref="AO25:AP26"/>
    <mergeCell ref="C30:E30"/>
    <mergeCell ref="V30:X31"/>
    <mergeCell ref="C32:F32"/>
    <mergeCell ref="C34:G34"/>
  </mergeCells>
  <dataValidations count="2">
    <dataValidation type="list" error="NÃO É UM TIPO DE DEPÓSITO" sqref="G18">
      <formula1>$Z$15:$AF$15</formula1>
      <formula2>0</formula2>
    </dataValidation>
    <dataValidation type="list" error="NÃO É UM TIPO DE DEPÓSITO" sqref="G17:I17 G19:I19 G21:I21 G23:I23 G25:I25">
      <formula1>"A1,A2,B,C,D1,D2,E"</formula1>
      <formula2>0</formula2>
    </dataValidation>
  </dataValidations>
  <hyperlinks>
    <hyperlink ref="B11" r:id="rId1" display="suvisa.cvcav@saude.go.gov.br"/>
  </hyperlinks>
  <printOptions/>
  <pageMargins left="0.511805555555555" right="0.511805555555555" top="0.7875" bottom="0.7875" header="0.511805555555555" footer="0.511805555555555"/>
  <pageSetup horizontalDpi="300" verticalDpi="300" orientation="landscape" paperSize="9" scale="74" copies="1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LibreOffice/3.6$Windows_x86 LibreOffice_project/58f22d5-270d05a-e2abed1-ea17a85-9b5702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Edmar Junior</dc:creator>
  <cp:keywords/>
  <dc:description/>
  <cp:lastModifiedBy>Edmar Junior</cp:lastModifiedBy>
  <cp:lastPrinted>2013-11-08T12:53:15Z</cp:lastPrinted>
  <dcterms:created xsi:type="dcterms:W3CDTF">2013-10-23T11:32:16Z</dcterms:created>
  <dcterms:modified xsi:type="dcterms:W3CDTF">2013-10-30T20:07:57Z</dcterms:modified>
  <cp:category/>
  <cp:version/>
  <cp:contentType/>
  <cp:contentStatus/>
</cp:coreProperties>
</file>