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gosto 202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<sst xmlns="http://schemas.openxmlformats.org/spreadsheetml/2006/main" count="91" uniqueCount="89">
  <si>
    <t xml:space="preserve">          TABELA DE CARGOS EM COMISSÃO E FUNÇÕES GRATIFICADAS</t>
  </si>
  <si>
    <t xml:space="preserve">Símbolo</t>
  </si>
  <si>
    <t xml:space="preserve">Cargo/Função</t>
  </si>
  <si>
    <t xml:space="preserve">Cargos Ocupados</t>
  </si>
  <si>
    <t xml:space="preserve">Comissionados</t>
  </si>
  <si>
    <t xml:space="preserve">SALDOS</t>
  </si>
  <si>
    <t xml:space="preserve">Gratificação Efetivos</t>
  </si>
  <si>
    <t xml:space="preserve">Cargos Livres</t>
  </si>
  <si>
    <t xml:space="preserve">Valores</t>
  </si>
  <si>
    <t xml:space="preserve">CEC/FG-01</t>
  </si>
  <si>
    <t xml:space="preserve">SUPERINTENDENTE</t>
  </si>
  <si>
    <t xml:space="preserve">de Planejamento e Operação </t>
  </si>
  <si>
    <t xml:space="preserve">Financeiro</t>
  </si>
  <si>
    <t xml:space="preserve">Administrativo</t>
  </si>
  <si>
    <t xml:space="preserve">de Manutenção</t>
  </si>
  <si>
    <t xml:space="preserve">CEC/FG-02</t>
  </si>
  <si>
    <t xml:space="preserve">Chefia de Gabinete</t>
  </si>
  <si>
    <t xml:space="preserve">CEC/FG-03</t>
  </si>
  <si>
    <t xml:space="preserve">Assessor da Presidência</t>
  </si>
  <si>
    <t xml:space="preserve">CEC/FG-04</t>
  </si>
  <si>
    <t xml:space="preserve">Assessor de Diretoria </t>
  </si>
  <si>
    <t xml:space="preserve">CEC/FG-05</t>
  </si>
  <si>
    <t xml:space="preserve">Assessor de Controladoria</t>
  </si>
  <si>
    <t xml:space="preserve">CEC/FG-06</t>
  </si>
  <si>
    <t xml:space="preserve">GERENTE </t>
  </si>
  <si>
    <t xml:space="preserve">de Recursos Humanos e Tecnologia da Informação</t>
  </si>
  <si>
    <t xml:space="preserve">de Manutenção </t>
  </si>
  <si>
    <t xml:space="preserve">de Licitações</t>
  </si>
  <si>
    <t xml:space="preserve">de Comunicação</t>
  </si>
  <si>
    <t xml:space="preserve">CEC/FG -07</t>
  </si>
  <si>
    <r>
      <rPr>
        <b val="true"/>
        <sz val="9"/>
        <color rgb="FF000000"/>
        <rFont val="Calibri"/>
        <family val="2"/>
        <charset val="1"/>
      </rPr>
      <t xml:space="preserve">Gerente A </t>
    </r>
    <r>
      <rPr>
        <sz val="9"/>
        <color rgb="FF000000"/>
        <rFont val="Calibri"/>
        <family val="2"/>
        <charset val="1"/>
      </rPr>
      <t xml:space="preserve">de Suprimentos</t>
    </r>
  </si>
  <si>
    <t xml:space="preserve">CEC/FG-08</t>
  </si>
  <si>
    <t xml:space="preserve">COORDENADOR A</t>
  </si>
  <si>
    <t xml:space="preserve">de Tecnologia de Informação</t>
  </si>
  <si>
    <t xml:space="preserve">CEC/FG-09</t>
  </si>
  <si>
    <t xml:space="preserve">COORDENADOR B</t>
  </si>
  <si>
    <t xml:space="preserve">de Infraestrutura </t>
  </si>
  <si>
    <t xml:space="preserve">CEC/FG-10</t>
  </si>
  <si>
    <t xml:space="preserve">COORDENADOR C</t>
  </si>
  <si>
    <t xml:space="preserve">de Suprimentos</t>
  </si>
  <si>
    <t xml:space="preserve">CEC/FG-11</t>
  </si>
  <si>
    <t xml:space="preserve">Assessor Contábil</t>
  </si>
  <si>
    <t xml:space="preserve">CEC/FG-12</t>
  </si>
  <si>
    <t xml:space="preserve">Assessor Jurídico A</t>
  </si>
  <si>
    <t xml:space="preserve">CEC/FG-13</t>
  </si>
  <si>
    <t xml:space="preserve">Assessor Jurídico B</t>
  </si>
  <si>
    <t xml:space="preserve">CEC/FG-14</t>
  </si>
  <si>
    <t xml:space="preserve">Assessor Jurídico C</t>
  </si>
  <si>
    <t xml:space="preserve">CEC/FG-15</t>
  </si>
  <si>
    <t xml:space="preserve">Assessor Especial  </t>
  </si>
  <si>
    <t xml:space="preserve">CEC/FG-16</t>
  </si>
  <si>
    <t xml:space="preserve">Assessor Especial A</t>
  </si>
  <si>
    <t xml:space="preserve">CEC/FG-17</t>
  </si>
  <si>
    <t xml:space="preserve">Assessor Especial B</t>
  </si>
  <si>
    <t xml:space="preserve">CEC/FG-18</t>
  </si>
  <si>
    <t xml:space="preserve">Assessor Especial  C</t>
  </si>
  <si>
    <t xml:space="preserve">CEC/FG-19</t>
  </si>
  <si>
    <t xml:space="preserve">Assessor Especial D</t>
  </si>
  <si>
    <t xml:space="preserve">CEC/FG-20</t>
  </si>
  <si>
    <t xml:space="preserve">Assessor Especial  E</t>
  </si>
  <si>
    <t xml:space="preserve">CEC/FG-21</t>
  </si>
  <si>
    <t xml:space="preserve">Assessor Técnico  A</t>
  </si>
  <si>
    <t xml:space="preserve">CEC/FG-22</t>
  </si>
  <si>
    <t xml:space="preserve">Assessor Técnico  B</t>
  </si>
  <si>
    <t xml:space="preserve">CEC/FG-23</t>
  </si>
  <si>
    <t xml:space="preserve">Assessor Técnico  C</t>
  </si>
  <si>
    <t xml:space="preserve">FG-24</t>
  </si>
  <si>
    <r>
      <rPr>
        <b val="true"/>
        <sz val="9"/>
        <color rgb="FF000000"/>
        <rFont val="Calibri"/>
        <family val="2"/>
        <charset val="1"/>
      </rPr>
      <t xml:space="preserve">Gerente </t>
    </r>
    <r>
      <rPr>
        <sz val="9"/>
        <color rgb="FF000000"/>
        <rFont val="Calibri"/>
        <family val="2"/>
        <charset val="1"/>
      </rPr>
      <t xml:space="preserve">Jurídico</t>
    </r>
  </si>
  <si>
    <t xml:space="preserve">FG-25</t>
  </si>
  <si>
    <r>
      <rPr>
        <b val="true"/>
        <sz val="9"/>
        <color rgb="FF000000"/>
        <rFont val="Calibri"/>
        <family val="2"/>
        <charset val="1"/>
      </rPr>
      <t xml:space="preserve">Gerente </t>
    </r>
    <r>
      <rPr>
        <sz val="9"/>
        <color rgb="FF000000"/>
        <rFont val="Calibri"/>
        <family val="2"/>
        <charset val="1"/>
      </rPr>
      <t xml:space="preserve">de Planejamento e Operação</t>
    </r>
  </si>
  <si>
    <t xml:space="preserve">FG-26</t>
  </si>
  <si>
    <t xml:space="preserve">COORDENADOR </t>
  </si>
  <si>
    <t xml:space="preserve">de Folha de Pagamento</t>
  </si>
  <si>
    <t xml:space="preserve">FG-27</t>
  </si>
  <si>
    <t xml:space="preserve">SUPERVISOR</t>
  </si>
  <si>
    <t xml:space="preserve">de Vistoria Técnica</t>
  </si>
  <si>
    <t xml:space="preserve">de Suporte Oper. à Bilhetagem Eletrônica</t>
  </si>
  <si>
    <t xml:space="preserve">de Corretiva Pré Largada</t>
  </si>
  <si>
    <t xml:space="preserve">de Corretiva</t>
  </si>
  <si>
    <t xml:space="preserve">de Turno</t>
  </si>
  <si>
    <t xml:space="preserve">de Patrimônio</t>
  </si>
  <si>
    <t xml:space="preserve">FG-28</t>
  </si>
  <si>
    <t xml:space="preserve">Pregoeiro</t>
  </si>
  <si>
    <t xml:space="preserve">FG-29</t>
  </si>
  <si>
    <t xml:space="preserve">Encarregados de Tráfego</t>
  </si>
  <si>
    <t xml:space="preserve">FG-30</t>
  </si>
  <si>
    <t xml:space="preserve">Instrutor</t>
  </si>
  <si>
    <t xml:space="preserve">FG-31</t>
  </si>
  <si>
    <t xml:space="preserve">Quebra de Caixa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</si>
</sst>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&quot;R$ &quot;#,##0.00;[RED]&quot;-R$ &quot;#,##0.00"/>
    <numFmt numFmtId="167" formatCode="[$R$-416]\ #,##0.00;[RED]\-[$R$-416]\ #,##0.00"/>
    <numFmt numFmtId="168" formatCode="&quot;R$ &quot;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 val="true"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</fills>
  <borders count="4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7" fillId="2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7" fillId="2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7" fillId="2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7" fillId="2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2" borderId="1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7" fillId="2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18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7" fillId="2" borderId="17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7" fillId="2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2" borderId="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7" fillId="2" borderId="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7" fillId="2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1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7" fillId="2" borderId="1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2" borderId="7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7" fillId="2" borderId="7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7" fillId="2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27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2" borderId="27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7" fillId="2" borderId="2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7" fillId="2" borderId="1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6" fontId="7" fillId="2" borderId="17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7" fillId="2" borderId="2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2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7" fillId="2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7" fillId="2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7" fillId="2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7" fontId="7" fillId="2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7" fillId="2" borderId="3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2" borderId="1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3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7" fillId="2" borderId="3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3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7" fillId="2" borderId="3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7" fillId="2" borderId="3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1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7" fillId="2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7" fillId="2" borderId="3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3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3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2" borderId="3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2" borderId="3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7" fillId="2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3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3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38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7" fillId="2" borderId="3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7" fillId="2" borderId="3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7" fillId="2" borderId="16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2" borderId="16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2" borderId="2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2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2" borderId="4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7" fillId="2" borderId="2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4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2" borderId="4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6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4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4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2" borderId="2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2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2" borderId="3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2" borderId="4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1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4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16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2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0" activeCellId="0" sqref="K20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4.11"/>
    <col collapsed="false" customWidth="true" hidden="false" outlineLevel="0" max="2" min="2" style="1" width="9.33"/>
    <col collapsed="false" customWidth="true" hidden="false" outlineLevel="0" max="3" min="3" style="1" width="40"/>
    <col collapsed="false" customWidth="true" hidden="false" outlineLevel="0" max="4" min="4" style="1" width="7.33"/>
    <col collapsed="false" customWidth="true" hidden="false" outlineLevel="0" max="5" min="5" style="1" width="11.56"/>
    <col collapsed="false" customWidth="true" hidden="false" outlineLevel="0" max="6" min="6" style="1" width="6.88"/>
    <col collapsed="false" customWidth="true" hidden="false" outlineLevel="0" max="7" min="7" style="1" width="9.88"/>
    <col collapsed="false" customWidth="true" hidden="false" outlineLevel="0" max="8" min="8" style="1" width="9.11"/>
  </cols>
  <sheetData>
    <row r="1" customFormat="false" ht="1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3" t="n">
        <v>46235</v>
      </c>
    </row>
    <row r="2" customFormat="false" ht="15" hidden="false" customHeight="true" outlineLevel="0" collapsed="false">
      <c r="A2" s="4"/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6"/>
      <c r="H2" s="7" t="s">
        <v>6</v>
      </c>
    </row>
    <row r="3" customFormat="false" ht="24" hidden="false" customHeight="false" outlineLevel="0" collapsed="false">
      <c r="A3" s="4"/>
      <c r="B3" s="5"/>
      <c r="C3" s="5"/>
      <c r="D3" s="5"/>
      <c r="E3" s="5"/>
      <c r="F3" s="8" t="s">
        <v>7</v>
      </c>
      <c r="G3" s="8" t="s">
        <v>8</v>
      </c>
      <c r="H3" s="7"/>
    </row>
    <row r="4" customFormat="false" ht="15" hidden="false" customHeight="true" outlineLevel="0" collapsed="false">
      <c r="A4" s="9" t="n">
        <v>1</v>
      </c>
      <c r="B4" s="10" t="s">
        <v>9</v>
      </c>
      <c r="C4" s="11" t="s">
        <v>10</v>
      </c>
      <c r="D4" s="12"/>
      <c r="E4" s="13"/>
      <c r="F4" s="14"/>
      <c r="G4" s="12"/>
      <c r="H4" s="15"/>
    </row>
    <row r="5" customFormat="false" ht="15" hidden="false" customHeight="false" outlineLevel="0" collapsed="false">
      <c r="A5" s="9"/>
      <c r="B5" s="10"/>
      <c r="C5" s="16" t="s">
        <v>11</v>
      </c>
      <c r="D5" s="17" t="n">
        <v>1</v>
      </c>
      <c r="E5" s="18" t="n">
        <f aca="false">16235.17*1.06</f>
        <v>17209.2802</v>
      </c>
      <c r="F5" s="17" t="n">
        <v>0</v>
      </c>
      <c r="G5" s="19" t="n">
        <v>0</v>
      </c>
      <c r="H5" s="20"/>
    </row>
    <row r="6" customFormat="false" ht="15" hidden="false" customHeight="false" outlineLevel="0" collapsed="false">
      <c r="A6" s="9"/>
      <c r="B6" s="10"/>
      <c r="C6" s="21" t="s">
        <v>12</v>
      </c>
      <c r="D6" s="22" t="n">
        <v>1</v>
      </c>
      <c r="E6" s="18" t="n">
        <f aca="false">16235.17*1.06</f>
        <v>17209.2802</v>
      </c>
      <c r="F6" s="22" t="n">
        <v>0</v>
      </c>
      <c r="G6" s="23" t="n">
        <v>0</v>
      </c>
      <c r="H6" s="24"/>
    </row>
    <row r="7" customFormat="false" ht="15" hidden="false" customHeight="false" outlineLevel="0" collapsed="false">
      <c r="A7" s="9"/>
      <c r="B7" s="10"/>
      <c r="C7" s="21" t="s">
        <v>13</v>
      </c>
      <c r="D7" s="22" t="n">
        <v>1</v>
      </c>
      <c r="E7" s="18" t="n">
        <f aca="false">16235.17*1.06</f>
        <v>17209.2802</v>
      </c>
      <c r="F7" s="22" t="n">
        <v>0</v>
      </c>
      <c r="G7" s="23" t="n">
        <v>0</v>
      </c>
      <c r="H7" s="24"/>
    </row>
    <row r="8" customFormat="false" ht="15" hidden="false" customHeight="false" outlineLevel="0" collapsed="false">
      <c r="A8" s="9"/>
      <c r="B8" s="10"/>
      <c r="C8" s="25" t="s">
        <v>14</v>
      </c>
      <c r="D8" s="26" t="n">
        <v>1</v>
      </c>
      <c r="E8" s="27" t="n">
        <f aca="false">16235.17*1.06</f>
        <v>17209.2802</v>
      </c>
      <c r="F8" s="26" t="n">
        <v>0</v>
      </c>
      <c r="G8" s="28" t="n">
        <v>0</v>
      </c>
      <c r="H8" s="29"/>
    </row>
    <row r="9" customFormat="false" ht="14.25" hidden="false" customHeight="false" outlineLevel="0" collapsed="false">
      <c r="A9" s="30" t="n">
        <v>2</v>
      </c>
      <c r="B9" s="31" t="s">
        <v>15</v>
      </c>
      <c r="C9" s="32" t="s">
        <v>16</v>
      </c>
      <c r="D9" s="31" t="n">
        <v>1</v>
      </c>
      <c r="E9" s="33" t="n">
        <f aca="false">16235.17*1.06</f>
        <v>17209.2802</v>
      </c>
      <c r="F9" s="31" t="n">
        <v>0</v>
      </c>
      <c r="G9" s="34" t="n">
        <v>0</v>
      </c>
      <c r="H9" s="35"/>
    </row>
    <row r="10" customFormat="false" ht="14.25" hidden="false" customHeight="false" outlineLevel="0" collapsed="false">
      <c r="A10" s="36" t="n">
        <v>3</v>
      </c>
      <c r="B10" s="22" t="s">
        <v>17</v>
      </c>
      <c r="C10" s="21" t="s">
        <v>18</v>
      </c>
      <c r="D10" s="22" t="n">
        <v>1</v>
      </c>
      <c r="E10" s="37" t="n">
        <f aca="false">16235.17*1.06</f>
        <v>17209.2802</v>
      </c>
      <c r="F10" s="22" t="n">
        <v>1</v>
      </c>
      <c r="G10" s="38" t="n">
        <f aca="false">E10</f>
        <v>17209.2802</v>
      </c>
      <c r="H10" s="24"/>
    </row>
    <row r="11" customFormat="false" ht="14.25" hidden="false" customHeight="false" outlineLevel="0" collapsed="false">
      <c r="A11" s="36" t="n">
        <v>4</v>
      </c>
      <c r="B11" s="22" t="s">
        <v>19</v>
      </c>
      <c r="C11" s="21" t="s">
        <v>20</v>
      </c>
      <c r="D11" s="22" t="n">
        <v>1</v>
      </c>
      <c r="E11" s="37" t="n">
        <f aca="false">16235.17*1.06</f>
        <v>17209.2802</v>
      </c>
      <c r="F11" s="22" t="n">
        <v>0</v>
      </c>
      <c r="G11" s="23" t="n">
        <v>0</v>
      </c>
      <c r="H11" s="24"/>
    </row>
    <row r="12" customFormat="false" ht="15" hidden="false" customHeight="false" outlineLevel="0" collapsed="false">
      <c r="A12" s="39" t="n">
        <v>5</v>
      </c>
      <c r="B12" s="40" t="s">
        <v>21</v>
      </c>
      <c r="C12" s="41" t="s">
        <v>22</v>
      </c>
      <c r="D12" s="40" t="n">
        <v>1</v>
      </c>
      <c r="E12" s="42" t="n">
        <f aca="false">12545.36*1.06</f>
        <v>13298.0816</v>
      </c>
      <c r="F12" s="40" t="n">
        <v>0</v>
      </c>
      <c r="G12" s="43" t="n">
        <v>0</v>
      </c>
      <c r="H12" s="44"/>
    </row>
    <row r="13" customFormat="false" ht="14.25" hidden="false" customHeight="true" outlineLevel="0" collapsed="false">
      <c r="A13" s="45" t="n">
        <v>6</v>
      </c>
      <c r="B13" s="46" t="s">
        <v>23</v>
      </c>
      <c r="C13" s="47" t="s">
        <v>24</v>
      </c>
      <c r="D13" s="48"/>
      <c r="E13" s="49"/>
      <c r="F13" s="48"/>
      <c r="G13" s="50"/>
      <c r="H13" s="51"/>
    </row>
    <row r="14" customFormat="false" ht="14.25" hidden="false" customHeight="false" outlineLevel="0" collapsed="false">
      <c r="A14" s="45"/>
      <c r="B14" s="46"/>
      <c r="C14" s="21" t="s">
        <v>25</v>
      </c>
      <c r="D14" s="22" t="n">
        <v>1</v>
      </c>
      <c r="E14" s="37" t="n">
        <f aca="false">12545.36*1.06</f>
        <v>13298.0816</v>
      </c>
      <c r="F14" s="22" t="n">
        <v>0</v>
      </c>
      <c r="G14" s="23" t="n">
        <v>0</v>
      </c>
      <c r="H14" s="52"/>
    </row>
    <row r="15" customFormat="false" ht="14.25" hidden="false" customHeight="false" outlineLevel="0" collapsed="false">
      <c r="A15" s="45"/>
      <c r="B15" s="46"/>
      <c r="C15" s="21" t="s">
        <v>26</v>
      </c>
      <c r="D15" s="22" t="n">
        <v>1</v>
      </c>
      <c r="E15" s="37" t="n">
        <f aca="false">12545.36*1.06</f>
        <v>13298.0816</v>
      </c>
      <c r="F15" s="22" t="n">
        <v>0</v>
      </c>
      <c r="G15" s="23" t="n">
        <v>0</v>
      </c>
      <c r="H15" s="52"/>
    </row>
    <row r="16" customFormat="false" ht="14.25" hidden="false" customHeight="false" outlineLevel="0" collapsed="false">
      <c r="A16" s="45"/>
      <c r="B16" s="46"/>
      <c r="C16" s="21" t="s">
        <v>27</v>
      </c>
      <c r="D16" s="22" t="n">
        <v>1</v>
      </c>
      <c r="E16" s="37" t="n">
        <f aca="false">12545.36*1.06</f>
        <v>13298.0816</v>
      </c>
      <c r="F16" s="22" t="n">
        <v>0</v>
      </c>
      <c r="G16" s="23" t="n">
        <v>0</v>
      </c>
      <c r="H16" s="52"/>
    </row>
    <row r="17" customFormat="false" ht="15" hidden="false" customHeight="false" outlineLevel="0" collapsed="false">
      <c r="A17" s="45"/>
      <c r="B17" s="46"/>
      <c r="C17" s="53" t="s">
        <v>28</v>
      </c>
      <c r="D17" s="26" t="n">
        <v>1</v>
      </c>
      <c r="E17" s="54" t="n">
        <f aca="false">12545.36*1.06</f>
        <v>13298.0816</v>
      </c>
      <c r="F17" s="26" t="n">
        <v>0</v>
      </c>
      <c r="G17" s="28" t="n">
        <v>0</v>
      </c>
      <c r="H17" s="55"/>
    </row>
    <row r="18" customFormat="false" ht="15" hidden="false" customHeight="false" outlineLevel="0" collapsed="false">
      <c r="A18" s="56" t="n">
        <v>7</v>
      </c>
      <c r="B18" s="57" t="s">
        <v>29</v>
      </c>
      <c r="C18" s="58" t="s">
        <v>30</v>
      </c>
      <c r="D18" s="57" t="n">
        <v>1</v>
      </c>
      <c r="E18" s="59" t="n">
        <v>11298.08</v>
      </c>
      <c r="F18" s="57" t="n">
        <v>0</v>
      </c>
      <c r="G18" s="60" t="n">
        <v>0</v>
      </c>
      <c r="H18" s="61"/>
    </row>
    <row r="19" customFormat="false" ht="14.25" hidden="false" customHeight="true" outlineLevel="0" collapsed="false">
      <c r="A19" s="62" t="n">
        <v>8</v>
      </c>
      <c r="B19" s="63" t="s">
        <v>31</v>
      </c>
      <c r="C19" s="64" t="s">
        <v>32</v>
      </c>
      <c r="D19" s="65"/>
      <c r="E19" s="66"/>
      <c r="F19" s="65"/>
      <c r="G19" s="67"/>
      <c r="H19" s="55"/>
    </row>
    <row r="20" customFormat="false" ht="14.25" hidden="false" customHeight="false" outlineLevel="0" collapsed="false">
      <c r="A20" s="62"/>
      <c r="B20" s="63"/>
      <c r="C20" s="68" t="s">
        <v>33</v>
      </c>
      <c r="D20" s="26" t="n">
        <v>1</v>
      </c>
      <c r="E20" s="54" t="n">
        <f aca="false">10331.47*1.06</f>
        <v>10951.3582</v>
      </c>
      <c r="F20" s="26" t="n">
        <v>0</v>
      </c>
      <c r="G20" s="28" t="n">
        <v>0</v>
      </c>
      <c r="H20" s="69"/>
    </row>
    <row r="21" customFormat="false" ht="14.25" hidden="false" customHeight="false" outlineLevel="0" collapsed="false">
      <c r="A21" s="62"/>
      <c r="B21" s="63"/>
      <c r="C21" s="68" t="s">
        <v>14</v>
      </c>
      <c r="D21" s="26" t="n">
        <v>1</v>
      </c>
      <c r="E21" s="54" t="n">
        <f aca="false">10331.47*1.06</f>
        <v>10951.3582</v>
      </c>
      <c r="F21" s="26" t="n">
        <v>0</v>
      </c>
      <c r="G21" s="28" t="n">
        <v>0</v>
      </c>
      <c r="H21" s="69"/>
    </row>
    <row r="22" customFormat="false" ht="14.25" hidden="false" customHeight="true" outlineLevel="0" collapsed="false">
      <c r="A22" s="36" t="n">
        <v>9</v>
      </c>
      <c r="B22" s="70" t="s">
        <v>34</v>
      </c>
      <c r="C22" s="71" t="s">
        <v>35</v>
      </c>
      <c r="D22" s="72"/>
      <c r="E22" s="73"/>
      <c r="F22" s="74"/>
      <c r="G22" s="75"/>
      <c r="H22" s="76"/>
    </row>
    <row r="23" customFormat="false" ht="14.25" hidden="false" customHeight="false" outlineLevel="0" collapsed="false">
      <c r="A23" s="36"/>
      <c r="B23" s="70"/>
      <c r="C23" s="16" t="s">
        <v>36</v>
      </c>
      <c r="D23" s="77" t="n">
        <v>1</v>
      </c>
      <c r="E23" s="27" t="n">
        <f aca="false">9593.5*1.06</f>
        <v>10169.11</v>
      </c>
      <c r="F23" s="77" t="n">
        <v>0</v>
      </c>
      <c r="G23" s="78" t="n">
        <v>0</v>
      </c>
      <c r="H23" s="79"/>
    </row>
    <row r="24" customFormat="false" ht="15" hidden="false" customHeight="true" outlineLevel="0" collapsed="false">
      <c r="A24" s="39" t="n">
        <v>10</v>
      </c>
      <c r="B24" s="80" t="s">
        <v>37</v>
      </c>
      <c r="C24" s="71" t="s">
        <v>38</v>
      </c>
      <c r="D24" s="81"/>
      <c r="E24" s="82"/>
      <c r="F24" s="83"/>
      <c r="G24" s="84"/>
      <c r="H24" s="85"/>
    </row>
    <row r="25" customFormat="false" ht="15" hidden="false" customHeight="false" outlineLevel="0" collapsed="false">
      <c r="A25" s="39"/>
      <c r="B25" s="80"/>
      <c r="C25" s="86" t="s">
        <v>39</v>
      </c>
      <c r="D25" s="87" t="n">
        <v>1</v>
      </c>
      <c r="E25" s="88" t="n">
        <v>6604.65</v>
      </c>
      <c r="F25" s="87" t="n">
        <v>0</v>
      </c>
      <c r="G25" s="89" t="n">
        <v>0</v>
      </c>
      <c r="H25" s="90"/>
    </row>
    <row r="26" customFormat="false" ht="15" hidden="false" customHeight="false" outlineLevel="0" collapsed="false">
      <c r="A26" s="30" t="n">
        <v>11</v>
      </c>
      <c r="B26" s="31" t="s">
        <v>40</v>
      </c>
      <c r="C26" s="32" t="s">
        <v>41</v>
      </c>
      <c r="D26" s="31" t="n">
        <v>1</v>
      </c>
      <c r="E26" s="88" t="n">
        <f aca="false">8117.59*1.06</f>
        <v>8604.6454</v>
      </c>
      <c r="F26" s="31" t="n">
        <v>0</v>
      </c>
      <c r="G26" s="33" t="n">
        <v>0</v>
      </c>
      <c r="H26" s="91"/>
    </row>
    <row r="27" customFormat="false" ht="15" hidden="false" customHeight="false" outlineLevel="0" collapsed="false">
      <c r="A27" s="62" t="n">
        <v>12</v>
      </c>
      <c r="B27" s="17" t="s">
        <v>42</v>
      </c>
      <c r="C27" s="16" t="s">
        <v>43</v>
      </c>
      <c r="D27" s="17" t="n">
        <v>3</v>
      </c>
      <c r="E27" s="88" t="n">
        <f aca="false">8117.59*1.06</f>
        <v>8604.6454</v>
      </c>
      <c r="F27" s="17" t="n">
        <v>0</v>
      </c>
      <c r="G27" s="19" t="n">
        <v>0</v>
      </c>
      <c r="H27" s="92"/>
    </row>
    <row r="28" customFormat="false" ht="14.25" hidden="false" customHeight="false" outlineLevel="0" collapsed="false">
      <c r="A28" s="36" t="n">
        <v>13</v>
      </c>
      <c r="B28" s="22" t="s">
        <v>44</v>
      </c>
      <c r="C28" s="21" t="s">
        <v>45</v>
      </c>
      <c r="D28" s="22" t="n">
        <v>2</v>
      </c>
      <c r="E28" s="18" t="n">
        <f aca="false">5903.7*1.06</f>
        <v>6257.922</v>
      </c>
      <c r="F28" s="22" t="n">
        <v>0</v>
      </c>
      <c r="G28" s="23" t="n">
        <v>0</v>
      </c>
      <c r="H28" s="93"/>
    </row>
    <row r="29" customFormat="false" ht="14.25" hidden="false" customHeight="false" outlineLevel="0" collapsed="false">
      <c r="A29" s="36" t="n">
        <v>14</v>
      </c>
      <c r="B29" s="22" t="s">
        <v>46</v>
      </c>
      <c r="C29" s="21" t="s">
        <v>47</v>
      </c>
      <c r="D29" s="22" t="n">
        <v>0</v>
      </c>
      <c r="E29" s="18" t="n">
        <f aca="false">3689.82*1.06</f>
        <v>3911.2092</v>
      </c>
      <c r="F29" s="22" t="n">
        <v>1</v>
      </c>
      <c r="G29" s="37" t="n">
        <f aca="false">E29</f>
        <v>3911.2092</v>
      </c>
      <c r="H29" s="93"/>
    </row>
    <row r="30" customFormat="false" ht="14.25" hidden="false" customHeight="false" outlineLevel="0" collapsed="false">
      <c r="A30" s="62" t="n">
        <v>15</v>
      </c>
      <c r="B30" s="22" t="s">
        <v>48</v>
      </c>
      <c r="C30" s="21" t="s">
        <v>49</v>
      </c>
      <c r="D30" s="22" t="n">
        <v>1</v>
      </c>
      <c r="E30" s="18" t="n">
        <f aca="false">8855.55*1.06</f>
        <v>9386.883</v>
      </c>
      <c r="F30" s="22" t="n">
        <v>0</v>
      </c>
      <c r="G30" s="37" t="n">
        <v>0</v>
      </c>
      <c r="H30" s="93"/>
    </row>
    <row r="31" customFormat="false" ht="14.25" hidden="false" customHeight="false" outlineLevel="0" collapsed="false">
      <c r="A31" s="36" t="n">
        <v>16</v>
      </c>
      <c r="B31" s="22" t="s">
        <v>50</v>
      </c>
      <c r="C31" s="21" t="s">
        <v>51</v>
      </c>
      <c r="D31" s="22" t="n">
        <v>0</v>
      </c>
      <c r="E31" s="18" t="n">
        <f aca="false">7378.72*1.06</f>
        <v>7821.4432</v>
      </c>
      <c r="F31" s="22" t="n">
        <v>1</v>
      </c>
      <c r="G31" s="37" t="n">
        <f aca="false">E31</f>
        <v>7821.4432</v>
      </c>
      <c r="H31" s="93"/>
    </row>
    <row r="32" customFormat="false" ht="14.25" hidden="false" customHeight="false" outlineLevel="0" collapsed="false">
      <c r="A32" s="36" t="n">
        <v>17</v>
      </c>
      <c r="B32" s="22" t="s">
        <v>52</v>
      </c>
      <c r="C32" s="21" t="s">
        <v>53</v>
      </c>
      <c r="D32" s="22" t="n">
        <v>2</v>
      </c>
      <c r="E32" s="18" t="n">
        <f aca="false">6641.65*1.06</f>
        <v>7040.149</v>
      </c>
      <c r="F32" s="22" t="n">
        <v>1</v>
      </c>
      <c r="G32" s="37" t="n">
        <f aca="false">E32</f>
        <v>7040.149</v>
      </c>
      <c r="H32" s="93"/>
    </row>
    <row r="33" customFormat="false" ht="14.25" hidden="false" customHeight="false" outlineLevel="0" collapsed="false">
      <c r="A33" s="62" t="n">
        <v>18</v>
      </c>
      <c r="B33" s="22" t="s">
        <v>54</v>
      </c>
      <c r="C33" s="21" t="s">
        <v>55</v>
      </c>
      <c r="D33" s="94" t="n">
        <v>7</v>
      </c>
      <c r="E33" s="95" t="n">
        <f aca="false">5903.7*1.06</f>
        <v>6257.922</v>
      </c>
      <c r="F33" s="94" t="n">
        <v>2</v>
      </c>
      <c r="G33" s="37" t="n">
        <f aca="false">E33</f>
        <v>6257.922</v>
      </c>
      <c r="H33" s="96" t="n">
        <f aca="false">4817.42*1.06</f>
        <v>5106.4652</v>
      </c>
    </row>
    <row r="34" customFormat="false" ht="14.25" hidden="false" customHeight="false" outlineLevel="0" collapsed="false">
      <c r="A34" s="36" t="n">
        <v>19</v>
      </c>
      <c r="B34" s="22" t="s">
        <v>56</v>
      </c>
      <c r="C34" s="21" t="s">
        <v>57</v>
      </c>
      <c r="D34" s="94" t="n">
        <v>3</v>
      </c>
      <c r="E34" s="95" t="n">
        <f aca="false">5165.73*1.06</f>
        <v>5475.6738</v>
      </c>
      <c r="F34" s="94" t="n">
        <v>1</v>
      </c>
      <c r="G34" s="37" t="n">
        <f aca="false">E34</f>
        <v>5475.6738</v>
      </c>
      <c r="H34" s="97"/>
    </row>
    <row r="35" customFormat="false" ht="14.25" hidden="false" customHeight="false" outlineLevel="0" collapsed="false">
      <c r="A35" s="36" t="n">
        <v>20</v>
      </c>
      <c r="B35" s="22" t="s">
        <v>58</v>
      </c>
      <c r="C35" s="21" t="s">
        <v>59</v>
      </c>
      <c r="D35" s="94" t="n">
        <v>6</v>
      </c>
      <c r="E35" s="95" t="n">
        <f aca="false">4427.77*1.06</f>
        <v>4693.4362</v>
      </c>
      <c r="F35" s="94" t="n">
        <v>0</v>
      </c>
      <c r="G35" s="37" t="n">
        <f aca="false">E35</f>
        <v>4693.4362</v>
      </c>
      <c r="H35" s="97"/>
    </row>
    <row r="36" customFormat="false" ht="14.25" hidden="false" customHeight="false" outlineLevel="0" collapsed="false">
      <c r="A36" s="62" t="n">
        <v>21</v>
      </c>
      <c r="B36" s="22" t="s">
        <v>60</v>
      </c>
      <c r="C36" s="21" t="s">
        <v>61</v>
      </c>
      <c r="D36" s="94" t="n">
        <v>3</v>
      </c>
      <c r="E36" s="95" t="n">
        <f aca="false">3689.82*1.06</f>
        <v>3911.2092</v>
      </c>
      <c r="F36" s="94" t="n">
        <v>0</v>
      </c>
      <c r="G36" s="37" t="n">
        <f aca="false">E36</f>
        <v>3911.2092</v>
      </c>
      <c r="H36" s="97"/>
    </row>
    <row r="37" customFormat="false" ht="14.25" hidden="false" customHeight="false" outlineLevel="0" collapsed="false">
      <c r="A37" s="36" t="n">
        <v>22</v>
      </c>
      <c r="B37" s="22" t="s">
        <v>62</v>
      </c>
      <c r="C37" s="21" t="s">
        <v>63</v>
      </c>
      <c r="D37" s="94" t="n">
        <v>3</v>
      </c>
      <c r="E37" s="95" t="n">
        <f aca="false">2964.56*1.06</f>
        <v>3142.4336</v>
      </c>
      <c r="F37" s="94" t="n">
        <v>2</v>
      </c>
      <c r="G37" s="37" t="n">
        <f aca="false">E37</f>
        <v>3142.4336</v>
      </c>
      <c r="H37" s="97"/>
    </row>
    <row r="38" customFormat="false" ht="15" hidden="false" customHeight="false" outlineLevel="0" collapsed="false">
      <c r="A38" s="39" t="n">
        <v>23</v>
      </c>
      <c r="B38" s="40" t="s">
        <v>64</v>
      </c>
      <c r="C38" s="41" t="s">
        <v>65</v>
      </c>
      <c r="D38" s="40" t="n">
        <v>0</v>
      </c>
      <c r="E38" s="88" t="n">
        <f aca="false">1770.56*1.06</f>
        <v>1876.7936</v>
      </c>
      <c r="F38" s="40" t="n">
        <v>0</v>
      </c>
      <c r="G38" s="42" t="n">
        <f aca="false">E38</f>
        <v>1876.7936</v>
      </c>
      <c r="H38" s="98"/>
    </row>
    <row r="39" customFormat="false" ht="14.25" hidden="false" customHeight="false" outlineLevel="0" collapsed="false">
      <c r="A39" s="30" t="n">
        <v>24</v>
      </c>
      <c r="B39" s="31" t="s">
        <v>66</v>
      </c>
      <c r="C39" s="99" t="s">
        <v>67</v>
      </c>
      <c r="D39" s="31" t="n">
        <v>1</v>
      </c>
      <c r="E39" s="100"/>
      <c r="F39" s="31" t="n">
        <v>0</v>
      </c>
      <c r="G39" s="101"/>
      <c r="H39" s="102" t="n">
        <f aca="false">6161.25*1.06</f>
        <v>6530.925</v>
      </c>
    </row>
    <row r="40" customFormat="false" ht="15" hidden="false" customHeight="false" outlineLevel="0" collapsed="false">
      <c r="A40" s="39" t="n">
        <v>25</v>
      </c>
      <c r="B40" s="40" t="s">
        <v>68</v>
      </c>
      <c r="C40" s="103" t="s">
        <v>69</v>
      </c>
      <c r="D40" s="104" t="n">
        <v>1</v>
      </c>
      <c r="E40" s="105"/>
      <c r="F40" s="40" t="n">
        <v>0</v>
      </c>
      <c r="G40" s="40"/>
      <c r="H40" s="106" t="n">
        <f aca="false">2390.99*1.06</f>
        <v>2534.4494</v>
      </c>
    </row>
    <row r="41" customFormat="false" ht="15" hidden="false" customHeight="true" outlineLevel="0" collapsed="false">
      <c r="A41" s="56" t="n">
        <v>26</v>
      </c>
      <c r="B41" s="107" t="s">
        <v>70</v>
      </c>
      <c r="C41" s="99" t="s">
        <v>71</v>
      </c>
      <c r="D41" s="108" t="n">
        <v>1</v>
      </c>
      <c r="E41" s="109"/>
      <c r="F41" s="108" t="n">
        <v>0</v>
      </c>
      <c r="G41" s="31"/>
      <c r="H41" s="110" t="n">
        <f aca="false">1180.73*1.06</f>
        <v>1251.5738</v>
      </c>
    </row>
    <row r="42" customFormat="false" ht="15" hidden="false" customHeight="false" outlineLevel="0" collapsed="false">
      <c r="A42" s="56"/>
      <c r="B42" s="107"/>
      <c r="C42" s="21" t="s">
        <v>12</v>
      </c>
      <c r="D42" s="108"/>
      <c r="E42" s="111"/>
      <c r="F42" s="108"/>
      <c r="G42" s="31"/>
      <c r="H42" s="110"/>
    </row>
    <row r="43" customFormat="false" ht="15" hidden="false" customHeight="false" outlineLevel="0" collapsed="false">
      <c r="A43" s="56"/>
      <c r="B43" s="107"/>
      <c r="C43" s="41" t="s">
        <v>72</v>
      </c>
      <c r="D43" s="40" t="n">
        <v>1</v>
      </c>
      <c r="E43" s="112"/>
      <c r="F43" s="40" t="n">
        <v>0</v>
      </c>
      <c r="G43" s="40"/>
      <c r="H43" s="110"/>
    </row>
    <row r="44" customFormat="false" ht="15" hidden="false" customHeight="true" outlineLevel="0" collapsed="false">
      <c r="A44" s="9" t="n">
        <v>27</v>
      </c>
      <c r="B44" s="113" t="s">
        <v>73</v>
      </c>
      <c r="C44" s="114" t="s">
        <v>74</v>
      </c>
      <c r="D44" s="115"/>
      <c r="E44" s="14"/>
      <c r="F44" s="12"/>
      <c r="G44" s="12"/>
      <c r="H44" s="116" t="n">
        <f aca="false">870.81*1.06</f>
        <v>923.0586</v>
      </c>
    </row>
    <row r="45" customFormat="false" ht="15" hidden="false" customHeight="false" outlineLevel="0" collapsed="false">
      <c r="A45" s="9"/>
      <c r="B45" s="113"/>
      <c r="C45" s="117" t="s">
        <v>75</v>
      </c>
      <c r="D45" s="17" t="n">
        <v>1</v>
      </c>
      <c r="E45" s="118"/>
      <c r="F45" s="17" t="n">
        <v>0</v>
      </c>
      <c r="G45" s="119"/>
      <c r="H45" s="116"/>
    </row>
    <row r="46" customFormat="false" ht="15" hidden="false" customHeight="false" outlineLevel="0" collapsed="false">
      <c r="A46" s="9"/>
      <c r="B46" s="113"/>
      <c r="C46" s="120" t="s">
        <v>76</v>
      </c>
      <c r="D46" s="17" t="n">
        <v>1</v>
      </c>
      <c r="E46" s="118"/>
      <c r="F46" s="17" t="n">
        <v>0</v>
      </c>
      <c r="G46" s="121"/>
      <c r="H46" s="116"/>
    </row>
    <row r="47" customFormat="false" ht="15" hidden="false" customHeight="false" outlineLevel="0" collapsed="false">
      <c r="A47" s="9"/>
      <c r="B47" s="113"/>
      <c r="C47" s="68" t="s">
        <v>77</v>
      </c>
      <c r="D47" s="22" t="n">
        <v>1</v>
      </c>
      <c r="E47" s="122"/>
      <c r="F47" s="22" t="n">
        <v>0</v>
      </c>
      <c r="G47" s="81"/>
      <c r="H47" s="116"/>
    </row>
    <row r="48" customFormat="false" ht="15" hidden="false" customHeight="false" outlineLevel="0" collapsed="false">
      <c r="A48" s="9"/>
      <c r="B48" s="113"/>
      <c r="C48" s="68" t="s">
        <v>78</v>
      </c>
      <c r="D48" s="22" t="n">
        <v>1</v>
      </c>
      <c r="E48" s="122"/>
      <c r="F48" s="22" t="n">
        <v>0</v>
      </c>
      <c r="G48" s="81"/>
      <c r="H48" s="116"/>
    </row>
    <row r="49" customFormat="false" ht="15" hidden="false" customHeight="false" outlineLevel="0" collapsed="false">
      <c r="A49" s="9"/>
      <c r="B49" s="113"/>
      <c r="C49" s="123" t="s">
        <v>79</v>
      </c>
      <c r="D49" s="26" t="n">
        <v>1</v>
      </c>
      <c r="E49" s="124"/>
      <c r="F49" s="26" t="n">
        <v>0</v>
      </c>
      <c r="G49" s="125"/>
      <c r="H49" s="116"/>
    </row>
    <row r="50" customFormat="false" ht="15" hidden="false" customHeight="false" outlineLevel="0" collapsed="false">
      <c r="A50" s="9"/>
      <c r="B50" s="113"/>
      <c r="C50" s="123" t="s">
        <v>80</v>
      </c>
      <c r="D50" s="26" t="n">
        <v>1</v>
      </c>
      <c r="E50" s="124"/>
      <c r="F50" s="26" t="n">
        <v>0</v>
      </c>
      <c r="G50" s="125"/>
      <c r="H50" s="116"/>
    </row>
    <row r="51" customFormat="false" ht="14.25" hidden="false" customHeight="false" outlineLevel="0" collapsed="false">
      <c r="A51" s="30" t="n">
        <v>28</v>
      </c>
      <c r="B51" s="31" t="s">
        <v>81</v>
      </c>
      <c r="C51" s="32" t="s">
        <v>82</v>
      </c>
      <c r="D51" s="31" t="n">
        <v>1</v>
      </c>
      <c r="E51" s="126"/>
      <c r="F51" s="31" t="n">
        <v>0</v>
      </c>
      <c r="G51" s="31"/>
      <c r="H51" s="102" t="n">
        <f aca="false">737.96*1.06</f>
        <v>782.2376</v>
      </c>
    </row>
    <row r="52" customFormat="false" ht="15" hidden="false" customHeight="false" outlineLevel="0" collapsed="false">
      <c r="A52" s="36" t="n">
        <v>29</v>
      </c>
      <c r="B52" s="22" t="s">
        <v>83</v>
      </c>
      <c r="C52" s="21" t="s">
        <v>84</v>
      </c>
      <c r="D52" s="22" t="n">
        <v>2</v>
      </c>
      <c r="E52" s="127"/>
      <c r="F52" s="22" t="n">
        <v>0</v>
      </c>
      <c r="G52" s="22"/>
      <c r="H52" s="128" t="n">
        <f aca="false">737.96*1.06</f>
        <v>782.2376</v>
      </c>
    </row>
    <row r="53" customFormat="false" ht="14.25" hidden="false" customHeight="false" outlineLevel="0" collapsed="false">
      <c r="A53" s="36" t="n">
        <v>30</v>
      </c>
      <c r="B53" s="22" t="s">
        <v>85</v>
      </c>
      <c r="C53" s="21" t="s">
        <v>86</v>
      </c>
      <c r="D53" s="22" t="n">
        <v>1</v>
      </c>
      <c r="E53" s="127"/>
      <c r="F53" s="22" t="n">
        <v>0</v>
      </c>
      <c r="G53" s="22"/>
      <c r="H53" s="102" t="n">
        <f aca="false">737.96*1.06</f>
        <v>782.2376</v>
      </c>
    </row>
    <row r="54" customFormat="false" ht="15" hidden="false" customHeight="false" outlineLevel="0" collapsed="false">
      <c r="A54" s="39" t="n">
        <v>31</v>
      </c>
      <c r="B54" s="40" t="s">
        <v>87</v>
      </c>
      <c r="C54" s="41" t="s">
        <v>88</v>
      </c>
      <c r="D54" s="40" t="n">
        <v>1</v>
      </c>
      <c r="E54" s="129"/>
      <c r="F54" s="40" t="n">
        <v>0</v>
      </c>
      <c r="G54" s="40"/>
      <c r="H54" s="130" t="n">
        <f aca="false">507.96*1.06</f>
        <v>538.4376</v>
      </c>
    </row>
    <row r="55" customFormat="false" ht="14.25" hidden="false" customHeight="false" outlineLevel="0" collapsed="false">
      <c r="A55" s="131"/>
      <c r="B55" s="131"/>
      <c r="C55" s="131"/>
      <c r="D55" s="131"/>
      <c r="E55" s="131"/>
      <c r="F55" s="131"/>
      <c r="G55" s="131"/>
      <c r="H55" s="131"/>
    </row>
    <row r="56" customFormat="false" ht="14.25" hidden="false" customHeight="false" outlineLevel="0" collapsed="false">
      <c r="A56" s="131"/>
      <c r="B56" s="131"/>
      <c r="C56" s="131"/>
      <c r="D56" s="131"/>
      <c r="E56" s="131"/>
      <c r="F56" s="131"/>
      <c r="G56" s="131"/>
      <c r="H56" s="131"/>
    </row>
    <row r="57" customFormat="false" ht="14.25" hidden="false" customHeight="false" outlineLevel="0" collapsed="false">
      <c r="A57" s="131"/>
      <c r="B57" s="131"/>
      <c r="C57" s="131"/>
      <c r="D57" s="131"/>
      <c r="E57" s="131"/>
      <c r="F57" s="131"/>
      <c r="G57" s="131"/>
      <c r="H57" s="131"/>
    </row>
    <row r="58" customFormat="false" ht="14.25" hidden="false" customHeight="false" outlineLevel="0" collapsed="false">
      <c r="A58" s="131"/>
      <c r="B58" s="131"/>
      <c r="C58" s="131"/>
      <c r="D58" s="131"/>
      <c r="E58" s="131"/>
      <c r="F58" s="131"/>
      <c r="G58" s="131"/>
      <c r="H58" s="131"/>
    </row>
    <row r="59" customFormat="false" ht="14.25" hidden="false" customHeight="false" outlineLevel="0" collapsed="false">
      <c r="A59" s="131"/>
      <c r="B59" s="131"/>
      <c r="C59" s="131"/>
      <c r="D59" s="131"/>
      <c r="E59" s="131"/>
      <c r="F59" s="131"/>
      <c r="G59" s="131"/>
      <c r="H59" s="131"/>
    </row>
    <row r="60" customFormat="false" ht="14.25" hidden="false" customHeight="false" outlineLevel="0" collapsed="false">
      <c r="A60" s="131"/>
      <c r="B60" s="131"/>
      <c r="C60" s="131"/>
      <c r="D60" s="131"/>
      <c r="E60" s="131"/>
      <c r="F60" s="131"/>
      <c r="G60" s="131"/>
      <c r="H60" s="131"/>
    </row>
    <row r="61" customFormat="false" ht="14.25" hidden="false" customHeight="false" outlineLevel="0" collapsed="false">
      <c r="A61" s="131"/>
      <c r="B61" s="131"/>
      <c r="C61" s="131"/>
      <c r="D61" s="131"/>
      <c r="E61" s="131"/>
      <c r="F61" s="131"/>
      <c r="G61" s="131"/>
      <c r="H61" s="131"/>
    </row>
    <row r="62" customFormat="false" ht="14.25" hidden="false" customHeight="false" outlineLevel="0" collapsed="false">
      <c r="A62" s="131"/>
      <c r="B62" s="131"/>
      <c r="C62" s="131"/>
      <c r="D62" s="131"/>
      <c r="E62" s="131"/>
      <c r="F62" s="131"/>
      <c r="G62" s="131"/>
      <c r="H62" s="131"/>
    </row>
    <row r="63" customFormat="false" ht="14.25" hidden="false" customHeight="false" outlineLevel="0" collapsed="false">
      <c r="A63" s="131"/>
      <c r="B63" s="131"/>
      <c r="C63" s="131"/>
      <c r="D63" s="131"/>
      <c r="E63" s="131"/>
      <c r="F63" s="131"/>
      <c r="G63" s="131"/>
      <c r="H63" s="131"/>
    </row>
    <row r="64" customFormat="false" ht="14.25" hidden="false" customHeight="false" outlineLevel="0" collapsed="false">
      <c r="A64" s="131"/>
      <c r="B64" s="131"/>
      <c r="C64" s="131"/>
      <c r="D64" s="131"/>
      <c r="E64" s="131"/>
      <c r="F64" s="131"/>
      <c r="G64" s="131"/>
      <c r="H64" s="131"/>
    </row>
    <row r="65" customFormat="false" ht="14.25" hidden="false" customHeight="false" outlineLevel="0" collapsed="false">
      <c r="A65" s="131"/>
      <c r="B65" s="131"/>
      <c r="C65" s="131"/>
      <c r="D65" s="131"/>
      <c r="E65" s="131"/>
      <c r="F65" s="131"/>
      <c r="G65" s="131"/>
      <c r="H65" s="131"/>
    </row>
    <row r="66" customFormat="false" ht="14.25" hidden="false" customHeight="false" outlineLevel="0" collapsed="false">
      <c r="A66" s="131"/>
      <c r="B66" s="131"/>
      <c r="C66" s="131"/>
      <c r="D66" s="131"/>
      <c r="E66" s="131"/>
      <c r="F66" s="131"/>
      <c r="G66" s="131"/>
      <c r="H66" s="131"/>
    </row>
    <row r="67" customFormat="false" ht="14.25" hidden="false" customHeight="false" outlineLevel="0" collapsed="false">
      <c r="A67" s="131"/>
      <c r="B67" s="131"/>
      <c r="C67" s="131"/>
      <c r="D67" s="131"/>
      <c r="E67" s="131"/>
      <c r="F67" s="131"/>
      <c r="G67" s="131"/>
      <c r="H67" s="131"/>
    </row>
    <row r="68" customFormat="false" ht="14.25" hidden="false" customHeight="false" outlineLevel="0" collapsed="false">
      <c r="A68" s="131"/>
      <c r="B68" s="131"/>
      <c r="C68" s="131"/>
      <c r="D68" s="131"/>
      <c r="E68" s="131"/>
      <c r="F68" s="131"/>
      <c r="G68" s="131"/>
      <c r="H68" s="131"/>
    </row>
    <row r="69" customFormat="false" ht="14.25" hidden="false" customHeight="false" outlineLevel="0" collapsed="false">
      <c r="A69" s="131"/>
      <c r="B69" s="131"/>
      <c r="C69" s="131"/>
      <c r="D69" s="131"/>
      <c r="E69" s="131"/>
      <c r="F69" s="131"/>
      <c r="G69" s="131"/>
      <c r="H69" s="131"/>
    </row>
    <row r="70" customFormat="false" ht="14.25" hidden="false" customHeight="false" outlineLevel="0" collapsed="false">
      <c r="A70" s="131"/>
      <c r="B70" s="131"/>
      <c r="C70" s="131"/>
      <c r="D70" s="131"/>
      <c r="E70" s="131"/>
      <c r="F70" s="131"/>
      <c r="G70" s="131"/>
      <c r="H70" s="131"/>
    </row>
    <row r="71" customFormat="false" ht="14.25" hidden="false" customHeight="false" outlineLevel="0" collapsed="false">
      <c r="A71" s="131"/>
      <c r="B71" s="131"/>
      <c r="C71" s="131"/>
      <c r="D71" s="131"/>
      <c r="E71" s="131"/>
      <c r="F71" s="131"/>
      <c r="G71" s="131"/>
      <c r="H71" s="131"/>
    </row>
    <row r="72" customFormat="false" ht="14.25" hidden="false" customHeight="false" outlineLevel="0" collapsed="false">
      <c r="A72" s="131"/>
      <c r="B72" s="131"/>
      <c r="C72" s="131"/>
      <c r="D72" s="131"/>
      <c r="E72" s="131"/>
      <c r="F72" s="131"/>
      <c r="G72" s="131"/>
      <c r="H72" s="131"/>
    </row>
    <row r="73" customFormat="false" ht="14.25" hidden="false" customHeight="false" outlineLevel="0" collapsed="false">
      <c r="A73" s="131"/>
      <c r="B73" s="131"/>
      <c r="C73" s="131"/>
      <c r="D73" s="131"/>
      <c r="E73" s="131"/>
      <c r="F73" s="131"/>
      <c r="G73" s="131"/>
      <c r="H73" s="131"/>
    </row>
    <row r="74" customFormat="false" ht="14.25" hidden="false" customHeight="false" outlineLevel="0" collapsed="false">
      <c r="A74" s="131"/>
      <c r="B74" s="131"/>
      <c r="C74" s="131"/>
      <c r="D74" s="131"/>
      <c r="E74" s="131"/>
      <c r="F74" s="131"/>
      <c r="G74" s="131"/>
      <c r="H74" s="131"/>
    </row>
    <row r="75" customFormat="false" ht="14.25" hidden="false" customHeight="false" outlineLevel="0" collapsed="false">
      <c r="A75" s="131"/>
      <c r="B75" s="131"/>
      <c r="C75" s="131"/>
      <c r="D75" s="131"/>
      <c r="E75" s="131"/>
      <c r="F75" s="131"/>
      <c r="G75" s="131"/>
      <c r="H75" s="131"/>
    </row>
    <row r="76" customFormat="false" ht="14.25" hidden="false" customHeight="false" outlineLevel="0" collapsed="false">
      <c r="A76" s="131"/>
      <c r="B76" s="131"/>
      <c r="C76" s="131"/>
      <c r="D76" s="131"/>
      <c r="E76" s="131"/>
      <c r="F76" s="131"/>
      <c r="G76" s="131"/>
      <c r="H76" s="131"/>
    </row>
    <row r="77" customFormat="false" ht="14.25" hidden="false" customHeight="false" outlineLevel="0" collapsed="false">
      <c r="A77" s="131"/>
      <c r="B77" s="131"/>
      <c r="C77" s="131"/>
      <c r="D77" s="131"/>
      <c r="E77" s="131"/>
      <c r="F77" s="131"/>
      <c r="G77" s="131"/>
      <c r="H77" s="131"/>
    </row>
    <row r="78" customFormat="false" ht="14.25" hidden="false" customHeight="false" outlineLevel="0" collapsed="false">
      <c r="A78" s="131"/>
      <c r="B78" s="131"/>
      <c r="C78" s="131"/>
      <c r="D78" s="131"/>
      <c r="E78" s="131"/>
      <c r="F78" s="131"/>
      <c r="G78" s="131"/>
      <c r="H78" s="131"/>
    </row>
    <row r="79" customFormat="false" ht="14.25" hidden="false" customHeight="false" outlineLevel="0" collapsed="false">
      <c r="A79" s="131"/>
      <c r="B79" s="131"/>
      <c r="C79" s="131"/>
      <c r="D79" s="131"/>
      <c r="E79" s="131"/>
      <c r="F79" s="131"/>
      <c r="G79" s="131"/>
      <c r="H79" s="131"/>
    </row>
    <row r="80" customFormat="false" ht="14.25" hidden="false" customHeight="false" outlineLevel="0" collapsed="false">
      <c r="A80" s="131"/>
      <c r="B80" s="131"/>
      <c r="C80" s="131"/>
      <c r="D80" s="131"/>
      <c r="E80" s="131"/>
      <c r="F80" s="131"/>
      <c r="G80" s="131"/>
      <c r="H80" s="131"/>
    </row>
    <row r="81" customFormat="false" ht="14.25" hidden="false" customHeight="false" outlineLevel="0" collapsed="false">
      <c r="A81" s="131"/>
      <c r="B81" s="131"/>
      <c r="C81" s="131"/>
      <c r="D81" s="131"/>
      <c r="E81" s="131"/>
      <c r="F81" s="131"/>
      <c r="G81" s="131"/>
      <c r="H81" s="131"/>
    </row>
    <row r="82" customFormat="false" ht="14.25" hidden="false" customHeight="false" outlineLevel="0" collapsed="false">
      <c r="A82" s="131"/>
      <c r="B82" s="131"/>
      <c r="C82" s="131"/>
      <c r="D82" s="131"/>
      <c r="E82" s="131"/>
      <c r="F82" s="131"/>
      <c r="G82" s="131"/>
      <c r="H82" s="131"/>
    </row>
    <row r="83" customFormat="false" ht="14.25" hidden="false" customHeight="false" outlineLevel="0" collapsed="false">
      <c r="A83" s="131"/>
      <c r="B83" s="131"/>
      <c r="C83" s="131"/>
      <c r="D83" s="131"/>
      <c r="E83" s="131"/>
      <c r="F83" s="131"/>
      <c r="G83" s="131"/>
      <c r="H83" s="131"/>
    </row>
    <row r="84" customFormat="false" ht="14.25" hidden="false" customHeight="false" outlineLevel="0" collapsed="false">
      <c r="A84" s="131"/>
      <c r="B84" s="131"/>
      <c r="C84" s="131"/>
      <c r="D84" s="131"/>
      <c r="E84" s="131"/>
      <c r="F84" s="131"/>
      <c r="G84" s="131"/>
      <c r="H84" s="131"/>
    </row>
    <row r="85" customFormat="false" ht="14.25" hidden="false" customHeight="false" outlineLevel="0" collapsed="false">
      <c r="A85" s="131"/>
      <c r="B85" s="131"/>
      <c r="C85" s="131"/>
      <c r="D85" s="131"/>
      <c r="E85" s="131"/>
      <c r="F85" s="131"/>
      <c r="G85" s="131"/>
      <c r="H85" s="131"/>
    </row>
    <row r="86" customFormat="false" ht="14.25" hidden="false" customHeight="false" outlineLevel="0" collapsed="false">
      <c r="A86" s="131"/>
      <c r="B86" s="131"/>
      <c r="C86" s="131"/>
      <c r="D86" s="131"/>
      <c r="E86" s="131"/>
      <c r="F86" s="131"/>
      <c r="G86" s="131"/>
      <c r="H86" s="131"/>
    </row>
    <row r="87" customFormat="false" ht="14.25" hidden="false" customHeight="false" outlineLevel="0" collapsed="false">
      <c r="A87" s="131"/>
      <c r="B87" s="131"/>
      <c r="C87" s="131"/>
      <c r="D87" s="131"/>
      <c r="E87" s="131"/>
      <c r="F87" s="131"/>
      <c r="G87" s="131"/>
      <c r="H87" s="131"/>
    </row>
    <row r="88" customFormat="false" ht="14.25" hidden="false" customHeight="false" outlineLevel="0" collapsed="false">
      <c r="A88" s="131"/>
      <c r="B88" s="131"/>
      <c r="C88" s="131"/>
      <c r="D88" s="131"/>
      <c r="E88" s="131"/>
      <c r="F88" s="131"/>
      <c r="G88" s="131"/>
      <c r="H88" s="131"/>
    </row>
    <row r="89" customFormat="false" ht="14.25" hidden="false" customHeight="false" outlineLevel="0" collapsed="false">
      <c r="A89" s="131"/>
      <c r="B89" s="131"/>
      <c r="C89" s="131"/>
      <c r="D89" s="131"/>
      <c r="E89" s="131"/>
      <c r="F89" s="131"/>
      <c r="G89" s="131"/>
      <c r="H89" s="131"/>
    </row>
    <row r="90" customFormat="false" ht="14.25" hidden="false" customHeight="false" outlineLevel="0" collapsed="false">
      <c r="A90" s="131"/>
      <c r="B90" s="131"/>
      <c r="C90" s="131"/>
      <c r="D90" s="131"/>
      <c r="E90" s="131"/>
      <c r="F90" s="131"/>
      <c r="G90" s="131"/>
      <c r="H90" s="131"/>
    </row>
    <row r="91" customFormat="false" ht="14.25" hidden="false" customHeight="false" outlineLevel="0" collapsed="false">
      <c r="A91" s="131"/>
      <c r="B91" s="131"/>
      <c r="C91" s="131"/>
      <c r="D91" s="131"/>
      <c r="E91" s="131"/>
      <c r="F91" s="131"/>
      <c r="G91" s="131"/>
      <c r="H91" s="131"/>
    </row>
    <row r="92" customFormat="false" ht="14.25" hidden="false" customHeight="false" outlineLevel="0" collapsed="false">
      <c r="A92" s="131"/>
      <c r="B92" s="131"/>
      <c r="C92" s="131"/>
      <c r="D92" s="131"/>
      <c r="E92" s="131"/>
      <c r="F92" s="131"/>
      <c r="G92" s="131"/>
      <c r="H92" s="131"/>
    </row>
    <row r="93" customFormat="false" ht="14.25" hidden="false" customHeight="false" outlineLevel="0" collapsed="false">
      <c r="A93" s="131"/>
      <c r="B93" s="131"/>
      <c r="C93" s="131"/>
      <c r="D93" s="131"/>
      <c r="E93" s="131"/>
      <c r="F93" s="131"/>
      <c r="G93" s="131"/>
      <c r="H93" s="131"/>
    </row>
    <row r="94" customFormat="false" ht="14.25" hidden="false" customHeight="false" outlineLevel="0" collapsed="false">
      <c r="A94" s="131"/>
      <c r="B94" s="131"/>
      <c r="C94" s="131"/>
      <c r="D94" s="131"/>
      <c r="E94" s="131"/>
      <c r="F94" s="131"/>
      <c r="G94" s="131"/>
      <c r="H94" s="131"/>
    </row>
    <row r="95" customFormat="false" ht="14.25" hidden="false" customHeight="false" outlineLevel="0" collapsed="false">
      <c r="A95" s="131"/>
      <c r="B95" s="131"/>
      <c r="C95" s="131"/>
      <c r="D95" s="131"/>
      <c r="E95" s="131"/>
      <c r="F95" s="131"/>
      <c r="G95" s="131"/>
      <c r="H95" s="131"/>
    </row>
    <row r="96" customFormat="false" ht="14.25" hidden="false" customHeight="false" outlineLevel="0" collapsed="false">
      <c r="A96" s="131"/>
      <c r="B96" s="131"/>
      <c r="C96" s="131"/>
      <c r="D96" s="131"/>
      <c r="E96" s="131"/>
      <c r="F96" s="131"/>
      <c r="G96" s="131"/>
      <c r="H96" s="131"/>
    </row>
    <row r="97" customFormat="false" ht="14.25" hidden="false" customHeight="false" outlineLevel="0" collapsed="false">
      <c r="A97" s="131"/>
      <c r="B97" s="131"/>
      <c r="C97" s="131"/>
      <c r="D97" s="131"/>
      <c r="E97" s="131"/>
      <c r="F97" s="131"/>
      <c r="G97" s="131"/>
      <c r="H97" s="131"/>
    </row>
    <row r="98" customFormat="false" ht="14.25" hidden="false" customHeight="false" outlineLevel="0" collapsed="false">
      <c r="A98" s="131"/>
      <c r="B98" s="131"/>
      <c r="C98" s="131"/>
      <c r="D98" s="131"/>
      <c r="E98" s="131"/>
      <c r="F98" s="131"/>
      <c r="G98" s="131"/>
      <c r="H98" s="131"/>
    </row>
    <row r="99" customFormat="false" ht="14.25" hidden="false" customHeight="false" outlineLevel="0" collapsed="false">
      <c r="A99" s="131"/>
      <c r="B99" s="131"/>
      <c r="C99" s="131"/>
      <c r="D99" s="131"/>
      <c r="E99" s="131"/>
      <c r="F99" s="131"/>
      <c r="G99" s="131"/>
      <c r="H99" s="131"/>
    </row>
    <row r="100" customFormat="false" ht="14.25" hidden="false" customHeight="false" outlineLevel="0" collapsed="false">
      <c r="A100" s="131"/>
      <c r="B100" s="131"/>
      <c r="C100" s="131"/>
      <c r="D100" s="131"/>
      <c r="E100" s="131"/>
      <c r="F100" s="131"/>
      <c r="G100" s="131"/>
      <c r="H100" s="131"/>
    </row>
    <row r="101" customFormat="false" ht="14.25" hidden="false" customHeight="false" outlineLevel="0" collapsed="false">
      <c r="A101" s="131"/>
      <c r="B101" s="131"/>
      <c r="C101" s="131"/>
      <c r="D101" s="131"/>
      <c r="E101" s="131"/>
      <c r="F101" s="131"/>
      <c r="G101" s="131"/>
      <c r="H101" s="131"/>
    </row>
    <row r="102" customFormat="false" ht="14.25" hidden="false" customHeight="false" outlineLevel="0" collapsed="false">
      <c r="A102" s="131"/>
      <c r="B102" s="131"/>
      <c r="C102" s="131"/>
      <c r="D102" s="131"/>
      <c r="E102" s="131"/>
      <c r="F102" s="131"/>
      <c r="G102" s="131"/>
      <c r="H102" s="131"/>
    </row>
    <row r="103" customFormat="false" ht="14.25" hidden="false" customHeight="false" outlineLevel="0" collapsed="false">
      <c r="A103" s="131"/>
      <c r="B103" s="131"/>
      <c r="C103" s="131"/>
      <c r="D103" s="131"/>
      <c r="E103" s="131"/>
      <c r="F103" s="131"/>
      <c r="G103" s="131"/>
      <c r="H103" s="131"/>
    </row>
    <row r="104" customFormat="false" ht="14.25" hidden="false" customHeight="false" outlineLevel="0" collapsed="false">
      <c r="A104" s="131"/>
      <c r="B104" s="131"/>
      <c r="C104" s="131"/>
      <c r="D104" s="131"/>
      <c r="E104" s="131"/>
      <c r="F104" s="131"/>
      <c r="G104" s="131"/>
      <c r="H104" s="131"/>
    </row>
    <row r="105" customFormat="false" ht="14.25" hidden="false" customHeight="false" outlineLevel="0" collapsed="false">
      <c r="A105" s="131"/>
      <c r="B105" s="131"/>
      <c r="C105" s="131"/>
      <c r="D105" s="131"/>
      <c r="E105" s="131"/>
      <c r="F105" s="131"/>
      <c r="G105" s="131"/>
      <c r="H105" s="131"/>
    </row>
    <row r="106" customFormat="false" ht="14.25" hidden="false" customHeight="false" outlineLevel="0" collapsed="false">
      <c r="A106" s="131"/>
      <c r="B106" s="131"/>
      <c r="C106" s="131"/>
      <c r="D106" s="131"/>
      <c r="E106" s="131"/>
      <c r="F106" s="131"/>
      <c r="G106" s="131"/>
      <c r="H106" s="131"/>
    </row>
    <row r="107" customFormat="false" ht="14.25" hidden="false" customHeight="false" outlineLevel="0" collapsed="false">
      <c r="A107" s="131"/>
      <c r="B107" s="131"/>
      <c r="C107" s="131"/>
      <c r="D107" s="131"/>
      <c r="E107" s="131"/>
      <c r="F107" s="131"/>
      <c r="G107" s="131"/>
      <c r="H107" s="131"/>
    </row>
    <row r="108" customFormat="false" ht="14.25" hidden="false" customHeight="false" outlineLevel="0" collapsed="false">
      <c r="A108" s="131"/>
      <c r="B108" s="131"/>
      <c r="C108" s="131"/>
      <c r="D108" s="131"/>
      <c r="E108" s="131"/>
      <c r="F108" s="131"/>
      <c r="G108" s="131"/>
      <c r="H108" s="131"/>
    </row>
    <row r="109" customFormat="false" ht="14.25" hidden="false" customHeight="false" outlineLevel="0" collapsed="false">
      <c r="A109" s="131"/>
      <c r="B109" s="131"/>
      <c r="C109" s="131"/>
      <c r="D109" s="131"/>
      <c r="E109" s="131"/>
      <c r="F109" s="131"/>
      <c r="G109" s="131"/>
      <c r="H109" s="131"/>
    </row>
    <row r="110" customFormat="false" ht="14.25" hidden="false" customHeight="false" outlineLevel="0" collapsed="false">
      <c r="A110" s="131"/>
      <c r="B110" s="131"/>
      <c r="C110" s="131"/>
      <c r="D110" s="131"/>
      <c r="E110" s="131"/>
      <c r="F110" s="131"/>
      <c r="G110" s="131"/>
      <c r="H110" s="131"/>
    </row>
    <row r="111" customFormat="false" ht="14.25" hidden="false" customHeight="false" outlineLevel="0" collapsed="false">
      <c r="A111" s="131"/>
      <c r="B111" s="131"/>
      <c r="C111" s="131"/>
      <c r="D111" s="131"/>
      <c r="E111" s="131"/>
      <c r="F111" s="131"/>
      <c r="G111" s="131"/>
      <c r="H111" s="131"/>
    </row>
    <row r="112" customFormat="false" ht="14.25" hidden="false" customHeight="false" outlineLevel="0" collapsed="false">
      <c r="A112" s="131"/>
      <c r="B112" s="131"/>
      <c r="C112" s="131"/>
      <c r="D112" s="131"/>
      <c r="E112" s="131"/>
      <c r="F112" s="131"/>
      <c r="G112" s="131"/>
      <c r="H112" s="131"/>
    </row>
    <row r="113" customFormat="false" ht="14.25" hidden="false" customHeight="false" outlineLevel="0" collapsed="false">
      <c r="A113" s="131"/>
      <c r="B113" s="131"/>
      <c r="C113" s="131"/>
      <c r="D113" s="131"/>
      <c r="E113" s="131"/>
      <c r="F113" s="131"/>
      <c r="G113" s="131"/>
      <c r="H113" s="131"/>
    </row>
    <row r="114" customFormat="false" ht="14.25" hidden="false" customHeight="false" outlineLevel="0" collapsed="false">
      <c r="A114" s="131"/>
      <c r="B114" s="131"/>
      <c r="C114" s="131"/>
      <c r="D114" s="131"/>
      <c r="E114" s="131"/>
      <c r="F114" s="131"/>
      <c r="G114" s="131"/>
      <c r="H114" s="131"/>
    </row>
    <row r="115" customFormat="false" ht="14.25" hidden="false" customHeight="false" outlineLevel="0" collapsed="false">
      <c r="A115" s="131"/>
      <c r="B115" s="131"/>
      <c r="C115" s="131"/>
      <c r="D115" s="131"/>
      <c r="E115" s="131"/>
      <c r="F115" s="131"/>
      <c r="G115" s="131"/>
      <c r="H115" s="131"/>
    </row>
    <row r="116" customFormat="false" ht="14.25" hidden="false" customHeight="false" outlineLevel="0" collapsed="false">
      <c r="A116" s="131"/>
      <c r="B116" s="131"/>
      <c r="C116" s="131"/>
      <c r="D116" s="131"/>
      <c r="E116" s="131"/>
      <c r="F116" s="131"/>
      <c r="G116" s="131"/>
      <c r="H116" s="131"/>
    </row>
    <row r="117" customFormat="false" ht="14.25" hidden="false" customHeight="false" outlineLevel="0" collapsed="false">
      <c r="A117" s="131"/>
      <c r="B117" s="131"/>
      <c r="C117" s="131"/>
      <c r="D117" s="131"/>
      <c r="E117" s="131"/>
      <c r="F117" s="131"/>
      <c r="G117" s="131"/>
      <c r="H117" s="131"/>
    </row>
    <row r="118" customFormat="false" ht="14.25" hidden="false" customHeight="false" outlineLevel="0" collapsed="false">
      <c r="A118" s="131"/>
      <c r="B118" s="131"/>
      <c r="C118" s="131"/>
      <c r="D118" s="131"/>
      <c r="E118" s="131"/>
      <c r="F118" s="131"/>
      <c r="G118" s="131"/>
      <c r="H118" s="131"/>
    </row>
    <row r="119" customFormat="false" ht="14.25" hidden="false" customHeight="false" outlineLevel="0" collapsed="false">
      <c r="A119" s="131"/>
      <c r="B119" s="131"/>
      <c r="C119" s="131"/>
      <c r="D119" s="131"/>
      <c r="E119" s="131"/>
      <c r="F119" s="131"/>
      <c r="G119" s="131"/>
      <c r="H119" s="131"/>
    </row>
    <row r="120" customFormat="false" ht="14.25" hidden="false" customHeight="false" outlineLevel="0" collapsed="false">
      <c r="A120" s="131"/>
      <c r="B120" s="131"/>
      <c r="C120" s="131"/>
      <c r="D120" s="131"/>
      <c r="E120" s="131"/>
      <c r="F120" s="131"/>
      <c r="G120" s="131"/>
      <c r="H120" s="131"/>
    </row>
    <row r="121" customFormat="false" ht="14.25" hidden="false" customHeight="false" outlineLevel="0" collapsed="false">
      <c r="A121" s="131"/>
      <c r="B121" s="131"/>
      <c r="C121" s="131"/>
      <c r="D121" s="131"/>
      <c r="E121" s="131"/>
      <c r="F121" s="131"/>
      <c r="G121" s="131"/>
      <c r="H121" s="131"/>
    </row>
    <row r="122" customFormat="false" ht="14.25" hidden="false" customHeight="false" outlineLevel="0" collapsed="false">
      <c r="A122" s="131"/>
      <c r="B122" s="131"/>
      <c r="C122" s="131"/>
      <c r="D122" s="131"/>
      <c r="E122" s="131"/>
      <c r="F122" s="131"/>
      <c r="G122" s="131"/>
      <c r="H122" s="131"/>
    </row>
    <row r="123" customFormat="false" ht="14.25" hidden="false" customHeight="false" outlineLevel="0" collapsed="false">
      <c r="A123" s="131"/>
      <c r="B123" s="131"/>
      <c r="C123" s="131"/>
      <c r="D123" s="131"/>
      <c r="E123" s="131"/>
      <c r="F123" s="131"/>
      <c r="G123" s="131"/>
      <c r="H123" s="131"/>
    </row>
    <row r="124" customFormat="false" ht="14.25" hidden="false" customHeight="false" outlineLevel="0" collapsed="false">
      <c r="A124" s="131"/>
      <c r="B124" s="131"/>
      <c r="C124" s="131"/>
      <c r="D124" s="131"/>
      <c r="E124" s="131"/>
      <c r="F124" s="131"/>
      <c r="G124" s="131"/>
      <c r="H124" s="131"/>
    </row>
    <row r="125" customFormat="false" ht="14.25" hidden="false" customHeight="false" outlineLevel="0" collapsed="false">
      <c r="A125" s="131"/>
      <c r="B125" s="131"/>
      <c r="C125" s="131"/>
      <c r="D125" s="131"/>
      <c r="E125" s="131"/>
      <c r="F125" s="131"/>
      <c r="G125" s="131"/>
      <c r="H125" s="131"/>
    </row>
    <row r="126" customFormat="false" ht="14.25" hidden="false" customHeight="false" outlineLevel="0" collapsed="false">
      <c r="A126" s="131"/>
      <c r="B126" s="131"/>
      <c r="C126" s="131"/>
      <c r="D126" s="131"/>
      <c r="E126" s="131"/>
      <c r="F126" s="131"/>
      <c r="G126" s="131"/>
      <c r="H126" s="131"/>
    </row>
    <row r="127" customFormat="false" ht="14.25" hidden="false" customHeight="false" outlineLevel="0" collapsed="false">
      <c r="A127" s="131"/>
      <c r="B127" s="131"/>
      <c r="C127" s="131"/>
      <c r="D127" s="131"/>
      <c r="E127" s="131"/>
      <c r="F127" s="131"/>
      <c r="G127" s="131"/>
      <c r="H127" s="131"/>
    </row>
    <row r="128" customFormat="false" ht="14.25" hidden="false" customHeight="false" outlineLevel="0" collapsed="false">
      <c r="A128" s="131"/>
      <c r="B128" s="131"/>
      <c r="C128" s="131"/>
      <c r="D128" s="131"/>
      <c r="E128" s="131"/>
      <c r="F128" s="131"/>
      <c r="G128" s="131"/>
      <c r="H128" s="131"/>
    </row>
    <row r="129" customFormat="false" ht="14.25" hidden="false" customHeight="false" outlineLevel="0" collapsed="false">
      <c r="A129" s="131"/>
      <c r="B129" s="131"/>
      <c r="C129" s="131"/>
      <c r="D129" s="131"/>
      <c r="E129" s="131"/>
      <c r="F129" s="131"/>
      <c r="G129" s="131"/>
      <c r="H129" s="131"/>
    </row>
    <row r="130" customFormat="false" ht="14.25" hidden="false" customHeight="false" outlineLevel="0" collapsed="false">
      <c r="A130" s="131"/>
      <c r="B130" s="131"/>
      <c r="C130" s="131"/>
      <c r="D130" s="131"/>
      <c r="E130" s="131"/>
      <c r="F130" s="131"/>
      <c r="G130" s="131"/>
      <c r="H130" s="131"/>
    </row>
    <row r="131" customFormat="false" ht="14.25" hidden="false" customHeight="false" outlineLevel="0" collapsed="false">
      <c r="A131" s="131"/>
      <c r="B131" s="131"/>
      <c r="C131" s="131"/>
      <c r="D131" s="131"/>
      <c r="E131" s="131"/>
      <c r="F131" s="131"/>
      <c r="G131" s="131"/>
      <c r="H131" s="131"/>
    </row>
    <row r="132" customFormat="false" ht="14.25" hidden="false" customHeight="false" outlineLevel="0" collapsed="false">
      <c r="A132" s="131"/>
      <c r="B132" s="131"/>
      <c r="C132" s="131"/>
      <c r="D132" s="131"/>
      <c r="E132" s="131"/>
      <c r="F132" s="131"/>
      <c r="G132" s="131"/>
      <c r="H132" s="131"/>
    </row>
    <row r="133" customFormat="false" ht="14.25" hidden="false" customHeight="false" outlineLevel="0" collapsed="false">
      <c r="A133" s="131"/>
      <c r="B133" s="131"/>
      <c r="C133" s="131"/>
      <c r="D133" s="131"/>
      <c r="E133" s="131"/>
      <c r="F133" s="131"/>
      <c r="G133" s="131"/>
      <c r="H133" s="131"/>
    </row>
    <row r="134" customFormat="false" ht="14.25" hidden="false" customHeight="false" outlineLevel="0" collapsed="false">
      <c r="A134" s="131"/>
      <c r="B134" s="131"/>
      <c r="C134" s="131"/>
      <c r="D134" s="131"/>
      <c r="E134" s="131"/>
      <c r="F134" s="131"/>
      <c r="G134" s="131"/>
      <c r="H134" s="131"/>
    </row>
    <row r="135" customFormat="false" ht="14.25" hidden="false" customHeight="false" outlineLevel="0" collapsed="false">
      <c r="A135" s="131"/>
      <c r="B135" s="131"/>
      <c r="C135" s="131"/>
      <c r="D135" s="131"/>
      <c r="E135" s="131"/>
      <c r="F135" s="131"/>
      <c r="G135" s="131"/>
      <c r="H135" s="131"/>
    </row>
    <row r="136" customFormat="false" ht="14.25" hidden="false" customHeight="false" outlineLevel="0" collapsed="false">
      <c r="A136" s="131"/>
      <c r="B136" s="131"/>
      <c r="C136" s="131"/>
      <c r="D136" s="131"/>
      <c r="E136" s="131"/>
      <c r="F136" s="131"/>
      <c r="G136" s="131"/>
      <c r="H136" s="131"/>
    </row>
    <row r="137" customFormat="false" ht="14.25" hidden="false" customHeight="false" outlineLevel="0" collapsed="false">
      <c r="A137" s="131"/>
      <c r="B137" s="131"/>
      <c r="C137" s="131"/>
      <c r="D137" s="131"/>
      <c r="E137" s="131"/>
      <c r="F137" s="131"/>
      <c r="G137" s="131"/>
      <c r="H137" s="131"/>
    </row>
  </sheetData>
  <mergeCells count="27">
    <mergeCell ref="A1:G1"/>
    <mergeCell ref="A2:A3"/>
    <mergeCell ref="B2:B3"/>
    <mergeCell ref="C2:C3"/>
    <mergeCell ref="D2:D3"/>
    <mergeCell ref="E2:E3"/>
    <mergeCell ref="F2:G2"/>
    <mergeCell ref="H2:H3"/>
    <mergeCell ref="A4:A8"/>
    <mergeCell ref="B4:B8"/>
    <mergeCell ref="A13:A17"/>
    <mergeCell ref="B13:B17"/>
    <mergeCell ref="A19:A21"/>
    <mergeCell ref="B19:B21"/>
    <mergeCell ref="A22:A23"/>
    <mergeCell ref="B22:B23"/>
    <mergeCell ref="A24:A25"/>
    <mergeCell ref="B24:B25"/>
    <mergeCell ref="A41:A43"/>
    <mergeCell ref="B41:B43"/>
    <mergeCell ref="D41:D42"/>
    <mergeCell ref="F41:F42"/>
    <mergeCell ref="G41:G42"/>
    <mergeCell ref="H41:H43"/>
    <mergeCell ref="A44:A50"/>
    <mergeCell ref="B44:B50"/>
    <mergeCell ref="H44:H50"/>
  </mergeCells>
  <printOptions headings="false" gridLines="false" gridLinesSet="true" horizontalCentered="false" verticalCentered="false"/>
  <pageMargins left="0" right="0" top="0" bottom="0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LibreOffice/7.5.4.2$Windows_X86_64 LibreOffice_project/36ccfdc35048b057fd9854c757a8b67ec53977b6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2025-04-11T17:07:35Z</dcterms:created>
  <dc:creator>Luciene Rodrigues Leão Santos</dc:creator>
  <dc:description/>
  <dc:language>pt-BR</dc:language>
  <cp:lastModifiedBy/>
  <cp:lastPrinted>2026-07-27T18:19:13Z</cp:lastPrinted>
  <dcterms:modified xsi:type="dcterms:W3CDTF">2026-08-31T12:05:26Z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