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5345" windowHeight="4650" activeTab="0"/>
  </bookViews>
  <sheets>
    <sheet name="Metrobus" sheetId="4" r:id="rId1"/>
  </sheets>
  <externalReferences>
    <externalReference r:id="rId4"/>
    <externalReference r:id="rId5"/>
    <externalReference r:id="rId6"/>
  </externalReferences>
  <definedNames>
    <definedName name="_xlnm.Print_Area" localSheetId="0">'Metrobus'!$A$1:$R$19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<sst xmlns="http://schemas.openxmlformats.org/spreadsheetml/2006/main" count="48" uniqueCount="47">
  <si>
    <t>1.0.0.0.00.0.0.0000</t>
  </si>
  <si>
    <t>RECEITAS CORRENTES</t>
  </si>
  <si>
    <t>CÓDIGO</t>
  </si>
  <si>
    <t>ESPECIFICAÇÃO POR NATUREZA E FONTE</t>
  </si>
  <si>
    <t>Janeiro</t>
  </si>
  <si>
    <t>Fevereiro</t>
  </si>
  <si>
    <t>Marçco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</si>
  <si>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</si>
  <si>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</si>
  <si>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</si>
  <si>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</si>
  <si>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</si>
  <si>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</si>
  <si>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</si>
  <si>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</si>
  <si>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</si>
  <si>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INFORMAR A ESTIMATIVA DE VALOR POR MÊS DE INGRESSO DO RECURSO</t>
  </si>
  <si>
    <t>PREVISÃO DE RECEITAS - EXERCÍCIO ORÇAMENTÁRIO 2022</t>
  </si>
  <si>
    <t>VALOR TOTAL ESTIMADO (R$)</t>
  </si>
  <si>
    <t>7.7.5.0.00.1.1.0007 (100)</t>
  </si>
  <si>
    <t>TRANSFERÊNCIA DE RECURSOS DE SUBVENÇÕES ECONÔMICAS</t>
  </si>
  <si>
    <t>1.3.1.0.02.1.1.0023 (220)</t>
  </si>
  <si>
    <t>1.3.1.0.02.1.5.0003 (220)</t>
  </si>
  <si>
    <t>1.3.1.0.02.1.6.0003 (220)</t>
  </si>
  <si>
    <t>1.6.1.0.01.1.1.0042 (220)</t>
  </si>
  <si>
    <t>1.6.1.0.01.1.1.0043 (220)</t>
  </si>
  <si>
    <t>1.6.1.0.01.1.1.0045 (220)</t>
  </si>
  <si>
    <t>1.9.9.0.99.1.1.0084 (220)</t>
  </si>
  <si>
    <t>CONCESSÃO E PERMISSÃO DE USO DE SALA DOS TERMINAIS DE TRANSPORTE PÚBLICO</t>
  </si>
  <si>
    <t xml:space="preserve"> CONCESSÃO E PERMISSÃO DE USO DE SALA DOS TERMINAIS DE TRANSPORTE PÚBLICO - MULTA DE MORA</t>
  </si>
  <si>
    <t xml:space="preserve"> CONCESSÃO E PERMISSÃO DE USO DE SALA DOS TERMINAIS DE TRANSPORTE PÚBLICO - JUROS DE MORA</t>
  </si>
  <si>
    <t xml:space="preserve"> RECEITA DE VENDA DE SUCATAS (PNEUS USADOS/ÓLEO QUEIMADO/FERRO E ALUMÍNIO)</t>
  </si>
  <si>
    <t>RECEITA DE VENDA DE SITPASS - CONSÓRCIO REDEMOB</t>
  </si>
  <si>
    <t xml:space="preserve"> SERVIÇO DE EMISSÃO DE SEGUNDA VIA DE CRACHÁ/CARTÃO FUNCIONAL</t>
  </si>
  <si>
    <t xml:space="preserve"> RECEITA DE VENDA DE PASSAGENS À BORDO</t>
  </si>
  <si>
    <t>Nome e código da Unidade Orçamentária: 3193</t>
  </si>
  <si>
    <t>Responsável pelo Preenchimento dos dados: Antônio Márcio Miguel</t>
  </si>
  <si>
    <t>Telefone e e-mail de contato: 62 - 3230-7514</t>
  </si>
  <si>
    <t>1.9.2.3.99.1.1.0001 (220)</t>
  </si>
  <si>
    <t>RESSARCIMENTO DE ACIDENTE DE TRÂNSITO VEÍCULO EMPRESA</t>
  </si>
  <si>
    <t>1.9.9.0.99.1.1.0083 (220)</t>
  </si>
  <si>
    <t xml:space="preserve">ATUALIZAÇÕES E CORREÇÕES MONETÁRIAS DE DEPÓSITOS JUDICIAIS </t>
  </si>
  <si>
    <t>TRANSFERÊNCIA DE CONVÊNIO PROGRAMA TRANSPORTE CIDADÃO</t>
  </si>
  <si>
    <t>7.7.5.0.00.1.1.0005 (292)</t>
  </si>
  <si>
    <t>Acumulado Semestre</t>
  </si>
  <si>
    <t>EXERCÍCIO ORÇAMENTÁRIO PREVISÃO - 2022</t>
  </si>
  <si>
    <t>Acmulado até Setembro/2022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</si>
</sst>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arial-font-1.0.0"/>
      <family val="2"/>
    </font>
    <font>
      <sz val="8"/>
      <color rgb="FF000000"/>
      <name val="arial-font-1.0.0"/>
      <family val="2"/>
    </font>
    <font>
      <b/>
      <sz val="11"/>
      <color theme="0"/>
      <name val="Calibri"/>
      <family val="2"/>
      <scheme val="minor"/>
    </font>
    <font>
      <b/>
      <sz val="8"/>
      <color theme="0"/>
      <name val="arial-font-1.0.0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6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7.5"/>
      <color rgb="FF000000"/>
      <name val="Arial"/>
      <family val="2"/>
    </font>
    <font>
      <b/>
      <sz val="7.5"/>
      <color rgb="FF000000"/>
      <name val="Arial"/>
      <family val="2"/>
    </font>
    <font>
      <b/>
      <sz val="6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</cellStyleXfs>
  <cellXfs count="30">
    <xf numFmtId="0" fontId="0" fillId="0" borderId="0" xfId="0"/>
    <xf numFmtId="0" fontId="2" fillId="2" borderId="1" xfId="0" applyNumberFormat="1" applyFont="1" applyFill="1" applyBorder="1" applyAlignment="1" applyProtection="1">
      <alignment vertical="center" wrapText="1"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/>
    <xf numFmtId="164" fontId="7" fillId="0" borderId="0" xfId="0" applyNumberFormat="1" applyFont="1" applyBorder="1"/>
    <xf numFmtId="164" fontId="0" fillId="0" borderId="0" xfId="0" applyNumberFormat="1"/>
    <xf numFmtId="164" fontId="5" fillId="3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Border="1"/>
    <xf numFmtId="0" fontId="0" fillId="0" borderId="0" xfId="0" applyAlignment="1">
      <alignment vertical="center"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5" fillId="3" borderId="1" xfId="0" applyNumberFormat="1" applyFont="1" applyFill="1" applyBorder="1" applyAlignment="1" applyProtection="1">
      <alignment horizontal="center" vertical="center"/>
      <protection/>
    </xf>
    <xf numFmtId="0" fontId="2" fillId="2" borderId="1" xfId="0" applyNumberFormat="1" applyFont="1" applyFill="1" applyBorder="1" applyAlignment="1" applyProtection="1">
      <alignment vertical="center"/>
      <protection/>
    </xf>
    <xf numFmtId="0" fontId="3" fillId="4" borderId="1" xfId="0" applyNumberFormat="1" applyFont="1" applyFill="1" applyBorder="1" applyAlignment="1" applyProtection="1">
      <alignment vertical="center"/>
      <protection/>
    </xf>
    <xf numFmtId="4" fontId="8" fillId="4" borderId="1" xfId="0" applyNumberFormat="1" applyFont="1" applyFill="1" applyBorder="1" applyAlignment="1" applyProtection="1">
      <alignment vertical="center" wrapText="1"/>
      <protection/>
    </xf>
    <xf numFmtId="4" fontId="8" fillId="2" borderId="1" xfId="0" applyNumberFormat="1" applyFont="1" applyFill="1" applyBorder="1" applyAlignment="1" applyProtection="1">
      <alignment vertical="center" wrapText="1"/>
      <protection/>
    </xf>
    <xf numFmtId="0" fontId="11" fillId="4" borderId="1" xfId="0" applyNumberFormat="1" applyFont="1" applyFill="1" applyBorder="1" applyAlignment="1" applyProtection="1">
      <alignment vertical="center" wrapText="1"/>
      <protection/>
    </xf>
    <xf numFmtId="0" fontId="12" fillId="4" borderId="1" xfId="0" applyNumberFormat="1" applyFont="1" applyFill="1" applyBorder="1" applyAlignment="1" applyProtection="1">
      <alignment vertical="center" wrapText="1"/>
      <protection/>
    </xf>
    <xf numFmtId="4" fontId="8" fillId="0" borderId="1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/>
    <xf numFmtId="0" fontId="9" fillId="0" borderId="2" xfId="0" applyFont="1" applyBorder="1" applyAlignment="1">
      <alignment wrapText="1"/>
    </xf>
    <xf numFmtId="4" fontId="13" fillId="2" borderId="1" xfId="0" applyNumberFormat="1" applyFont="1" applyFill="1" applyBorder="1" applyAlignment="1" applyProtection="1">
      <alignment vertical="center" wrapText="1"/>
      <protection/>
    </xf>
    <xf numFmtId="0" fontId="4" fillId="3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5" borderId="3" xfId="0" applyNumberFormat="1" applyFont="1" applyFill="1" applyBorder="1" applyAlignment="1" applyProtection="1">
      <alignment horizontal="center" vertical="center" wrapText="1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4" fontId="13" fillId="0" borderId="1" xfId="0" applyNumberFormat="1" applyFon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ecretaria%20da%20Economia\Planejamento%20Or&#231;ament&#225;rio%20-%202022\Or&#231;amento%20-%202022%20-%20V%20-%20I%20B%20Revis&#227;o%20Com%20Tarifa%20T&#233;cnica%20-%2006-04-2022\Receita%20Metrobus%20%20-%202022%2005-07-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lanejamento%20Or&#231;ament&#225;rio%20Metrobus%20-%202022\Demonstrativo%20Economico%20Metrobus%20Realizado%20-%202022%20Previs&#227;o%20Or&#231;ament&#225;ria.xls%20%2022-08-2021_II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3%20Receita%20Prevista%20Exerc&#237;cio%20-%202022%20METROBU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ção das Receitas"/>
      <sheetName val="EXPECTATIVA - 2021"/>
    </sheetNames>
    <sheetDataSet>
      <sheetData sheetId="0">
        <row r="6">
          <cell r="D6">
            <v>2657620.318906666</v>
          </cell>
          <cell r="E6">
            <v>2905785.2043733327</v>
          </cell>
          <cell r="F6">
            <v>3217119.3334133336</v>
          </cell>
          <cell r="G6">
            <v>3113341.2904</v>
          </cell>
          <cell r="H6">
            <v>3217119.3334133336</v>
          </cell>
          <cell r="I6">
            <v>3113341.2904</v>
          </cell>
          <cell r="J6">
            <v>2657620.318906666</v>
          </cell>
          <cell r="K6">
            <v>3538831.266754667</v>
          </cell>
          <cell r="L6">
            <v>3424675.4194400003</v>
          </cell>
          <cell r="M6">
            <v>3538831.266754667</v>
          </cell>
          <cell r="N6">
            <v>3424675.4194400003</v>
          </cell>
          <cell r="O6">
            <v>2790501.3348519998</v>
          </cell>
        </row>
        <row r="7">
          <cell r="D7">
            <v>72547.12</v>
          </cell>
          <cell r="E7">
            <v>67710.64533333332</v>
          </cell>
          <cell r="F7">
            <v>78713.6252</v>
          </cell>
          <cell r="G7">
            <v>76174.476</v>
          </cell>
          <cell r="H7">
            <v>78713.6252</v>
          </cell>
          <cell r="I7">
            <v>76174.476</v>
          </cell>
          <cell r="J7">
            <v>72547.12</v>
          </cell>
          <cell r="K7">
            <v>80287.897704</v>
          </cell>
          <cell r="L7">
            <v>77697.96552000001</v>
          </cell>
          <cell r="M7">
            <v>80287.897704</v>
          </cell>
          <cell r="N7">
            <v>77697.96552000001</v>
          </cell>
          <cell r="O7">
            <v>127643.897201</v>
          </cell>
        </row>
        <row r="8">
          <cell r="D8">
            <v>674785.3135697164</v>
          </cell>
          <cell r="E8">
            <v>709154.9979430859</v>
          </cell>
          <cell r="F8">
            <v>726208.3076588729</v>
          </cell>
          <cell r="G8">
            <v>725657.4794185525</v>
          </cell>
          <cell r="H8">
            <v>726130.3431794613</v>
          </cell>
          <cell r="I8">
            <v>726423.04</v>
          </cell>
          <cell r="J8">
            <v>667298.75</v>
          </cell>
          <cell r="K8">
            <v>745015.32</v>
          </cell>
          <cell r="L8">
            <v>744404.88</v>
          </cell>
          <cell r="M8">
            <v>744086.19</v>
          </cell>
          <cell r="N8">
            <v>739982.32</v>
          </cell>
          <cell r="O8">
            <v>699123.75</v>
          </cell>
        </row>
        <row r="11">
          <cell r="D11">
            <v>75169</v>
          </cell>
          <cell r="E11">
            <v>75169</v>
          </cell>
          <cell r="F11">
            <v>79303.295</v>
          </cell>
          <cell r="G11">
            <v>79303.295</v>
          </cell>
          <cell r="H11">
            <v>79303.295</v>
          </cell>
          <cell r="I11">
            <v>79303.295</v>
          </cell>
          <cell r="J11">
            <v>79303.295</v>
          </cell>
          <cell r="K11">
            <v>79303.295</v>
          </cell>
          <cell r="L11">
            <v>79303.295</v>
          </cell>
          <cell r="M11">
            <v>79303.295</v>
          </cell>
          <cell r="N11">
            <v>79303.295</v>
          </cell>
          <cell r="O11">
            <v>79303.295</v>
          </cell>
        </row>
        <row r="21">
          <cell r="D21">
            <v>3006.76</v>
          </cell>
          <cell r="E21">
            <v>3758.4500000000003</v>
          </cell>
          <cell r="F21">
            <v>3965.16475</v>
          </cell>
          <cell r="G21">
            <v>3965.16475</v>
          </cell>
          <cell r="H21">
            <v>3965.16475</v>
          </cell>
          <cell r="I21">
            <v>3965.16475</v>
          </cell>
          <cell r="J21">
            <v>3965.16475</v>
          </cell>
          <cell r="K21">
            <v>3965.16475</v>
          </cell>
          <cell r="L21">
            <v>3965.16475</v>
          </cell>
          <cell r="M21">
            <v>3965.16475</v>
          </cell>
          <cell r="N21">
            <v>3965.16475</v>
          </cell>
          <cell r="O21">
            <v>3965.16475</v>
          </cell>
        </row>
        <row r="22">
          <cell r="D22">
            <v>100</v>
          </cell>
          <cell r="E22">
            <v>100</v>
          </cell>
          <cell r="F22">
            <v>100</v>
          </cell>
          <cell r="G22">
            <v>100</v>
          </cell>
          <cell r="H22">
            <v>100</v>
          </cell>
          <cell r="I22">
            <v>100</v>
          </cell>
          <cell r="J22">
            <v>100</v>
          </cell>
          <cell r="K22">
            <v>100</v>
          </cell>
          <cell r="L22">
            <v>100</v>
          </cell>
          <cell r="M22">
            <v>100</v>
          </cell>
          <cell r="N22">
            <v>100</v>
          </cell>
          <cell r="O22">
            <v>100</v>
          </cell>
        </row>
        <row r="23">
          <cell r="D23">
            <v>3000</v>
          </cell>
          <cell r="E23">
            <v>3000</v>
          </cell>
          <cell r="F23">
            <v>3000</v>
          </cell>
          <cell r="G23">
            <v>3000</v>
          </cell>
          <cell r="H23">
            <v>3000</v>
          </cell>
          <cell r="I23">
            <v>3000</v>
          </cell>
          <cell r="J23">
            <v>3000</v>
          </cell>
          <cell r="K23">
            <v>3000</v>
          </cell>
          <cell r="L23">
            <v>3000</v>
          </cell>
          <cell r="M23">
            <v>3000</v>
          </cell>
          <cell r="N23">
            <v>3000</v>
          </cell>
          <cell r="O23">
            <v>3000</v>
          </cell>
        </row>
        <row r="26">
          <cell r="D26">
            <v>300</v>
          </cell>
          <cell r="E26">
            <v>300</v>
          </cell>
          <cell r="F26">
            <v>300</v>
          </cell>
          <cell r="G26">
            <v>300</v>
          </cell>
          <cell r="H26">
            <v>300</v>
          </cell>
          <cell r="I26">
            <v>300</v>
          </cell>
          <cell r="J26">
            <v>300</v>
          </cell>
          <cell r="K26">
            <v>300</v>
          </cell>
          <cell r="L26">
            <v>300</v>
          </cell>
          <cell r="M26">
            <v>300</v>
          </cell>
          <cell r="N26">
            <v>300</v>
          </cell>
          <cell r="O26">
            <v>300</v>
          </cell>
        </row>
        <row r="27">
          <cell r="D27">
            <v>12000</v>
          </cell>
          <cell r="E27">
            <v>12000</v>
          </cell>
          <cell r="F27">
            <v>12000</v>
          </cell>
          <cell r="G27">
            <v>12000</v>
          </cell>
          <cell r="H27">
            <v>12000</v>
          </cell>
          <cell r="I27">
            <v>12000</v>
          </cell>
          <cell r="J27">
            <v>12000</v>
          </cell>
          <cell r="K27">
            <v>12000</v>
          </cell>
          <cell r="L27">
            <v>12000</v>
          </cell>
          <cell r="M27">
            <v>12000</v>
          </cell>
          <cell r="N27">
            <v>12000</v>
          </cell>
          <cell r="O27">
            <v>12000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-TENDENCIAL"/>
      <sheetName val="2020-REALISTA"/>
      <sheetName val="2020-OTIMISTA 1 MP 927 "/>
      <sheetName val="2020-OTIMISTA 2 PARCELAMENTO"/>
      <sheetName val="2020-OTIMISTA1 FAT MP 927 22-04"/>
      <sheetName val="2022 - Previsto"/>
      <sheetName val="2021- Projeção "/>
      <sheetName val="Valores Vencidos e a Vencer"/>
      <sheetName val="Petrobras Negociação"/>
      <sheetName val="FGTS E INSS"/>
      <sheetName val="ENCARGOS EM ATRASOS"/>
      <sheetName val="SEMI URBANO NORMAL"/>
      <sheetName val="SEMI URBANO FATURAMENTO MENOR"/>
      <sheetName val="EMPRÉSTIMO"/>
      <sheetName val="FORNECEDORES EM ABERTO ANTIGOS"/>
      <sheetName val="Terminais Metrobus"/>
      <sheetName val="Terminais Redemob"/>
      <sheetName val="Plan1"/>
      <sheetName val="RESUMO"/>
      <sheetName val="RESUMO - 2023"/>
      <sheetName val="PARTICIPAÇÃO"/>
      <sheetName val="Plan3"/>
      <sheetName val="Plan4"/>
    </sheetNames>
    <sheetDataSet>
      <sheetData sheetId="0"/>
      <sheetData sheetId="1"/>
      <sheetData sheetId="2"/>
      <sheetData sheetId="3"/>
      <sheetData sheetId="4"/>
      <sheetData sheetId="5">
        <row r="14">
          <cell r="X14">
            <v>40287.897704</v>
          </cell>
        </row>
        <row r="174">
          <cell r="C174">
            <v>2000000</v>
          </cell>
          <cell r="E174">
            <v>2700000</v>
          </cell>
          <cell r="G174">
            <v>2800000</v>
          </cell>
          <cell r="I174">
            <v>2900000</v>
          </cell>
          <cell r="K174">
            <v>2400000</v>
          </cell>
          <cell r="M174">
            <v>3200000</v>
          </cell>
          <cell r="Q174">
            <v>4000000</v>
          </cell>
          <cell r="X174">
            <v>2500000</v>
          </cell>
          <cell r="Y174">
            <v>2600000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G7">
            <v>53223785.993497945</v>
          </cell>
        </row>
      </sheetData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trobus"/>
    </sheetNames>
    <sheetDataSet>
      <sheetData sheetId="0">
        <row r="12">
          <cell r="K12">
            <v>77697.96552000001</v>
          </cell>
        </row>
        <row r="14">
          <cell r="K14">
            <v>3424675.4194400003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T19"/>
  <sheetViews>
    <sheetView tabSelected="1" zoomScale="130" zoomScaleNormal="130" workbookViewId="0" topLeftCell="A1">
      <selection activeCell="M9" sqref="M9:M19"/>
    </sheetView>
  </sheetViews>
  <sheetFormatPr defaultColWidth="9.140625" defaultRowHeight="15"/>
  <cols>
    <col min="1" max="1" width="20.28125" style="12" customWidth="1"/>
    <col min="2" max="2" width="49.421875" style="10" customWidth="1"/>
    <col min="3" max="3" width="12.140625" style="0" customWidth="1"/>
    <col min="4" max="4" width="11.28125" style="0" customWidth="1"/>
    <col min="5" max="6" width="10.28125" style="0" customWidth="1"/>
    <col min="7" max="8" width="8.28125" style="0" bestFit="1" customWidth="1"/>
    <col min="9" max="9" width="9.8515625" style="0" customWidth="1"/>
    <col min="10" max="10" width="8.8515625" style="0" customWidth="1"/>
    <col min="11" max="12" width="8.28125" style="5" customWidth="1"/>
    <col min="13" max="13" width="12.28125" style="5" customWidth="1"/>
    <col min="14" max="14" width="8.00390625" style="0" hidden="1" customWidth="1"/>
    <col min="15" max="15" width="7.28125" style="0" hidden="1" customWidth="1"/>
    <col min="16" max="16" width="8.00390625" style="0" hidden="1" customWidth="1"/>
    <col min="17" max="17" width="7.28125" style="0" hidden="1" customWidth="1"/>
    <col min="18" max="18" width="9.00390625" style="5" hidden="1" customWidth="1"/>
    <col min="19" max="19" width="7.28125" style="0" hidden="1" customWidth="1"/>
    <col min="20" max="21" width="7.28125" style="0" customWidth="1"/>
  </cols>
  <sheetData>
    <row r="1" spans="1:18" s="8" customFormat="1" ht="19.35" customHeight="1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4.45" customHeight="1">
      <c r="A2" s="11" t="s">
        <v>35</v>
      </c>
      <c r="B2" s="9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3"/>
      <c r="O2" s="3"/>
      <c r="P2" s="3"/>
      <c r="Q2" s="3"/>
      <c r="R2" s="7"/>
    </row>
    <row r="3" spans="1:18" ht="14.45" customHeight="1" hidden="1">
      <c r="A3" s="25" t="s">
        <v>36</v>
      </c>
      <c r="B3" s="25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3"/>
      <c r="O3" s="3"/>
      <c r="P3" s="3"/>
      <c r="Q3" s="3"/>
      <c r="R3" s="7"/>
    </row>
    <row r="4" spans="1:18" ht="14.45" customHeight="1">
      <c r="A4" s="25" t="s">
        <v>37</v>
      </c>
      <c r="B4" s="25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3"/>
      <c r="O4" s="3"/>
      <c r="P4" s="3"/>
      <c r="Q4" s="3"/>
      <c r="R4" s="7"/>
    </row>
    <row r="5" spans="2:18" ht="11.45" customHeight="1">
      <c r="B5" s="22" t="s">
        <v>16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41.25" customHeight="1">
      <c r="A6" s="26"/>
      <c r="B6" s="27"/>
      <c r="C6" s="27" t="s">
        <v>45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44.25" customHeight="1">
      <c r="A7" s="13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44</v>
      </c>
      <c r="J7" s="2" t="s">
        <v>10</v>
      </c>
      <c r="K7" s="6" t="s">
        <v>11</v>
      </c>
      <c r="L7" s="2" t="s">
        <v>12</v>
      </c>
      <c r="M7" s="6" t="s">
        <v>46</v>
      </c>
      <c r="N7" s="2" t="s">
        <v>12</v>
      </c>
      <c r="O7" s="2" t="s">
        <v>13</v>
      </c>
      <c r="P7" s="2" t="s">
        <v>14</v>
      </c>
      <c r="Q7" s="2" t="s">
        <v>15</v>
      </c>
      <c r="R7" s="6" t="s">
        <v>18</v>
      </c>
    </row>
    <row r="8" spans="1:20" ht="15">
      <c r="A8" s="14" t="s">
        <v>0</v>
      </c>
      <c r="B8" s="1" t="s">
        <v>1</v>
      </c>
      <c r="C8" s="17">
        <f>SUM(C9:C19)</f>
        <v>5498528.512476382</v>
      </c>
      <c r="D8" s="17">
        <f aca="true" t="shared" si="0" ref="D8:Q8">SUM(D9:D19)</f>
        <v>6476978.297649751</v>
      </c>
      <c r="E8" s="17">
        <f t="shared" si="0"/>
        <v>6920709.726022206</v>
      </c>
      <c r="F8" s="17">
        <f t="shared" si="0"/>
        <v>6913841.705568552</v>
      </c>
      <c r="G8" s="17">
        <f t="shared" si="0"/>
        <v>6520631.761542795</v>
      </c>
      <c r="H8" s="17">
        <f t="shared" si="0"/>
        <v>7214607.26615</v>
      </c>
      <c r="I8" s="17">
        <f aca="true" t="shared" si="1" ref="I8:I19">SUM(C8:H8)</f>
        <v>39545297.26940969</v>
      </c>
      <c r="J8" s="17">
        <f t="shared" si="0"/>
        <v>7496134.648656666</v>
      </c>
      <c r="K8" s="17">
        <f t="shared" si="0"/>
        <v>6962802.944208667</v>
      </c>
      <c r="L8" s="17">
        <f aca="true" t="shared" si="2" ref="L8">SUM(L9:L19)</f>
        <v>6945128.03471</v>
      </c>
      <c r="M8" s="23">
        <f>I8+J8+K8+L8</f>
        <v>60949362.89698502</v>
      </c>
      <c r="N8" s="17">
        <f t="shared" si="0"/>
        <v>4345446.724710001</v>
      </c>
      <c r="O8" s="17">
        <f t="shared" si="0"/>
        <v>4461873.814208667</v>
      </c>
      <c r="P8" s="17">
        <f t="shared" si="0"/>
        <v>4341024.16471</v>
      </c>
      <c r="Q8" s="17">
        <f t="shared" si="0"/>
        <v>3715937.441803</v>
      </c>
      <c r="R8" s="17" t="e">
        <f>SUM(K8:Q8)+#REF!</f>
        <v>#REF!</v>
      </c>
      <c r="T8" s="21"/>
    </row>
    <row r="9" spans="1:20" ht="19.35" customHeight="1">
      <c r="A9" s="15" t="s">
        <v>21</v>
      </c>
      <c r="B9" s="18" t="s">
        <v>28</v>
      </c>
      <c r="C9" s="16">
        <f>'[1]Descrição das Receitas'!D11</f>
        <v>75169</v>
      </c>
      <c r="D9" s="16">
        <f>'[1]Descrição das Receitas'!E11</f>
        <v>75169</v>
      </c>
      <c r="E9" s="16">
        <f>'[1]Descrição das Receitas'!F11</f>
        <v>79303.295</v>
      </c>
      <c r="F9" s="16">
        <f>'[1]Descrição das Receitas'!G11</f>
        <v>79303.295</v>
      </c>
      <c r="G9" s="16">
        <f>'[1]Descrição das Receitas'!H11</f>
        <v>79303.295</v>
      </c>
      <c r="H9" s="16">
        <f>'[1]Descrição das Receitas'!I11</f>
        <v>79303.295</v>
      </c>
      <c r="I9" s="16">
        <f t="shared" si="1"/>
        <v>467551.17999999993</v>
      </c>
      <c r="J9" s="16">
        <f>'[1]Descrição das Receitas'!J11</f>
        <v>79303.295</v>
      </c>
      <c r="K9" s="16">
        <f>'[1]Descrição das Receitas'!K11</f>
        <v>79303.295</v>
      </c>
      <c r="L9" s="16">
        <f>'[1]Descrição das Receitas'!M11</f>
        <v>79303.295</v>
      </c>
      <c r="M9" s="29">
        <f>I9+J9+K9+L9</f>
        <v>705461.0650000001</v>
      </c>
      <c r="N9" s="16">
        <f>'[1]Descrição das Receitas'!L11</f>
        <v>79303.295</v>
      </c>
      <c r="O9" s="16">
        <f>'[1]Descrição das Receitas'!M11</f>
        <v>79303.295</v>
      </c>
      <c r="P9" s="16">
        <f>'[1]Descrição das Receitas'!N11</f>
        <v>79303.295</v>
      </c>
      <c r="Q9" s="16">
        <f>'[1]Descrição das Receitas'!O11</f>
        <v>79303.295</v>
      </c>
      <c r="R9" s="20" t="e">
        <f>SUM(K9:Q9)+#REF!</f>
        <v>#REF!</v>
      </c>
      <c r="T9" s="21"/>
    </row>
    <row r="10" spans="1:18" ht="19.35" customHeight="1">
      <c r="A10" s="15" t="s">
        <v>22</v>
      </c>
      <c r="B10" s="18" t="s">
        <v>29</v>
      </c>
      <c r="C10" s="16">
        <f>'[1]Descrição das Receitas'!D21*60%</f>
        <v>1804.056</v>
      </c>
      <c r="D10" s="16">
        <f>'[1]Descrição das Receitas'!E21*60%</f>
        <v>2255.07</v>
      </c>
      <c r="E10" s="16">
        <f>'[1]Descrição das Receitas'!F21*60%</f>
        <v>2379.09885</v>
      </c>
      <c r="F10" s="16">
        <f>'[1]Descrição das Receitas'!G21*60%</f>
        <v>2379.09885</v>
      </c>
      <c r="G10" s="16">
        <f>'[1]Descrição das Receitas'!H21*60%</f>
        <v>2379.09885</v>
      </c>
      <c r="H10" s="16">
        <f>'[1]Descrição das Receitas'!I21*60%</f>
        <v>2379.09885</v>
      </c>
      <c r="I10" s="16">
        <f t="shared" si="1"/>
        <v>13575.521400000001</v>
      </c>
      <c r="J10" s="16">
        <f>'[1]Descrição das Receitas'!J21*60%</f>
        <v>2379.09885</v>
      </c>
      <c r="K10" s="16">
        <f>'[1]Descrição das Receitas'!K21*60%</f>
        <v>2379.09885</v>
      </c>
      <c r="L10" s="16">
        <f>'[1]Descrição das Receitas'!M21*60%</f>
        <v>2379.09885</v>
      </c>
      <c r="M10" s="29">
        <f aca="true" t="shared" si="3" ref="M10:M19">I10+J10+K10+L10</f>
        <v>20712.81795</v>
      </c>
      <c r="N10" s="16">
        <f>'[1]Descrição das Receitas'!L21*60%</f>
        <v>2379.09885</v>
      </c>
      <c r="O10" s="16">
        <f>'[1]Descrição das Receitas'!M21*60%</f>
        <v>2379.09885</v>
      </c>
      <c r="P10" s="16">
        <f>'[1]Descrição das Receitas'!N21*60%</f>
        <v>2379.09885</v>
      </c>
      <c r="Q10" s="16">
        <f>'[1]Descrição das Receitas'!O21*60%</f>
        <v>2379.09885</v>
      </c>
      <c r="R10" s="20" t="e">
        <f>SUM(K10:Q10)+#REF!</f>
        <v>#REF!</v>
      </c>
    </row>
    <row r="11" spans="1:18" ht="19.5">
      <c r="A11" s="15" t="s">
        <v>23</v>
      </c>
      <c r="B11" s="18" t="s">
        <v>30</v>
      </c>
      <c r="C11" s="16">
        <f>'[1]Descrição das Receitas'!D21*40%</f>
        <v>1202.7040000000002</v>
      </c>
      <c r="D11" s="16">
        <f>'[1]Descrição das Receitas'!E21*40%</f>
        <v>1503.38</v>
      </c>
      <c r="E11" s="16">
        <f>'[1]Descrição das Receitas'!F21*40%</f>
        <v>1586.0659</v>
      </c>
      <c r="F11" s="16">
        <f>'[1]Descrição das Receitas'!G21*40%</f>
        <v>1586.0659</v>
      </c>
      <c r="G11" s="16">
        <f>'[1]Descrição das Receitas'!H21*40%</f>
        <v>1586.0659</v>
      </c>
      <c r="H11" s="16">
        <f>'[1]Descrição das Receitas'!I21*40%</f>
        <v>1586.0659</v>
      </c>
      <c r="I11" s="16">
        <f t="shared" si="1"/>
        <v>9050.3476</v>
      </c>
      <c r="J11" s="16">
        <f>'[1]Descrição das Receitas'!J21*40%</f>
        <v>1586.0659</v>
      </c>
      <c r="K11" s="16">
        <f>'[1]Descrição das Receitas'!K21*40%</f>
        <v>1586.0659</v>
      </c>
      <c r="L11" s="16">
        <f>'[1]Descrição das Receitas'!M21*40%</f>
        <v>1586.0659</v>
      </c>
      <c r="M11" s="29">
        <f t="shared" si="3"/>
        <v>13808.545299999998</v>
      </c>
      <c r="N11" s="16">
        <f>'[1]Descrição das Receitas'!L21*40%</f>
        <v>1586.0659</v>
      </c>
      <c r="O11" s="16">
        <f>'[1]Descrição das Receitas'!M21*40%</f>
        <v>1586.0659</v>
      </c>
      <c r="P11" s="16">
        <f>'[1]Descrição das Receitas'!N21*40%</f>
        <v>1586.0659</v>
      </c>
      <c r="Q11" s="16">
        <f>'[1]Descrição das Receitas'!O21*40%</f>
        <v>1586.0659</v>
      </c>
      <c r="R11" s="20" t="e">
        <f>SUM(K11:Q11)+#REF!</f>
        <v>#REF!</v>
      </c>
    </row>
    <row r="12" spans="1:18" ht="15">
      <c r="A12" s="15" t="s">
        <v>24</v>
      </c>
      <c r="B12" s="18" t="s">
        <v>34</v>
      </c>
      <c r="C12" s="16">
        <f>'[1]Descrição das Receitas'!D7</f>
        <v>72547.12</v>
      </c>
      <c r="D12" s="16">
        <f>'[1]Descrição das Receitas'!E7</f>
        <v>67710.64533333332</v>
      </c>
      <c r="E12" s="16">
        <f>'[1]Descrição das Receitas'!F7</f>
        <v>78713.6252</v>
      </c>
      <c r="F12" s="16">
        <f>'[1]Descrição das Receitas'!G7</f>
        <v>76174.476</v>
      </c>
      <c r="G12" s="16">
        <f>'[1]Descrição das Receitas'!H7</f>
        <v>78713.6252</v>
      </c>
      <c r="H12" s="16">
        <f>'[1]Descrição das Receitas'!I7</f>
        <v>76174.476</v>
      </c>
      <c r="I12" s="16">
        <f t="shared" si="1"/>
        <v>450033.96773333335</v>
      </c>
      <c r="J12" s="16">
        <f>'[1]Descrição das Receitas'!J7</f>
        <v>72547.12</v>
      </c>
      <c r="K12" s="16">
        <f>'[1]Descrição das Receitas'!K7</f>
        <v>80287.897704</v>
      </c>
      <c r="L12" s="16">
        <f>'[3]Metrobus'!$K$12</f>
        <v>77697.96552000001</v>
      </c>
      <c r="M12" s="29">
        <f t="shared" si="3"/>
        <v>680566.9509573333</v>
      </c>
      <c r="N12" s="16">
        <f>'[1]Descrição das Receitas'!L7</f>
        <v>77697.96552000001</v>
      </c>
      <c r="O12" s="16">
        <f>'[1]Descrição das Receitas'!M7</f>
        <v>80287.897704</v>
      </c>
      <c r="P12" s="16">
        <f>'[1]Descrição das Receitas'!N7</f>
        <v>77697.96552000001</v>
      </c>
      <c r="Q12" s="16">
        <f>'[1]Descrição das Receitas'!O7</f>
        <v>127643.897201</v>
      </c>
      <c r="R12" s="20" t="e">
        <f>SUM(K12:Q12)+#REF!</f>
        <v>#REF!</v>
      </c>
    </row>
    <row r="13" spans="1:18" ht="19.5">
      <c r="A13" s="15" t="s">
        <v>25</v>
      </c>
      <c r="B13" s="18" t="s">
        <v>33</v>
      </c>
      <c r="C13" s="16">
        <f>'[1]Descrição das Receitas'!D22</f>
        <v>100</v>
      </c>
      <c r="D13" s="16">
        <f>'[1]Descrição das Receitas'!E22</f>
        <v>100</v>
      </c>
      <c r="E13" s="16">
        <f>'[1]Descrição das Receitas'!F22</f>
        <v>100</v>
      </c>
      <c r="F13" s="16">
        <f>'[1]Descrição das Receitas'!G22</f>
        <v>100</v>
      </c>
      <c r="G13" s="16">
        <f>'[1]Descrição das Receitas'!H22</f>
        <v>100</v>
      </c>
      <c r="H13" s="16">
        <f>'[1]Descrição das Receitas'!I22</f>
        <v>100</v>
      </c>
      <c r="I13" s="16">
        <f t="shared" si="1"/>
        <v>600</v>
      </c>
      <c r="J13" s="16">
        <f>'[1]Descrição das Receitas'!J22</f>
        <v>100</v>
      </c>
      <c r="K13" s="16">
        <f>'[1]Descrição das Receitas'!K22</f>
        <v>100</v>
      </c>
      <c r="L13" s="16">
        <f>'[1]Descrição das Receitas'!M22</f>
        <v>100</v>
      </c>
      <c r="M13" s="29">
        <f t="shared" si="3"/>
        <v>900</v>
      </c>
      <c r="N13" s="16">
        <f>'[1]Descrição das Receitas'!L22</f>
        <v>100</v>
      </c>
      <c r="O13" s="16">
        <f>'[1]Descrição das Receitas'!M22</f>
        <v>100</v>
      </c>
      <c r="P13" s="16">
        <f>'[1]Descrição das Receitas'!N22</f>
        <v>100</v>
      </c>
      <c r="Q13" s="16">
        <f>'[1]Descrição das Receitas'!O22</f>
        <v>100</v>
      </c>
      <c r="R13" s="20" t="e">
        <f>SUM(K13:Q13)+#REF!</f>
        <v>#REF!</v>
      </c>
    </row>
    <row r="14" spans="1:18" ht="15">
      <c r="A14" s="15" t="s">
        <v>26</v>
      </c>
      <c r="B14" s="18" t="s">
        <v>32</v>
      </c>
      <c r="C14" s="20">
        <f>'[1]Descrição das Receitas'!D6</f>
        <v>2657620.318906666</v>
      </c>
      <c r="D14" s="20">
        <f>'[1]Descrição das Receitas'!E6</f>
        <v>2905785.2043733327</v>
      </c>
      <c r="E14" s="20">
        <f>'[1]Descrição das Receitas'!F6</f>
        <v>3217119.3334133336</v>
      </c>
      <c r="F14" s="20">
        <f>'[1]Descrição das Receitas'!G6</f>
        <v>3113341.2904</v>
      </c>
      <c r="G14" s="20">
        <f>'[1]Descrição das Receitas'!H6</f>
        <v>3217119.3334133336</v>
      </c>
      <c r="H14" s="20">
        <f>'[1]Descrição das Receitas'!I6</f>
        <v>3113341.2904</v>
      </c>
      <c r="I14" s="16">
        <f t="shared" si="1"/>
        <v>18224326.770906664</v>
      </c>
      <c r="J14" s="20">
        <f>'[1]Descrição das Receitas'!J6</f>
        <v>2657620.318906666</v>
      </c>
      <c r="K14" s="20">
        <f>'[1]Descrição das Receitas'!K6</f>
        <v>3538831.266754667</v>
      </c>
      <c r="L14" s="20">
        <f>'[3]Metrobus'!$K$14</f>
        <v>3424675.4194400003</v>
      </c>
      <c r="M14" s="29">
        <f t="shared" si="3"/>
        <v>27845453.776008</v>
      </c>
      <c r="N14" s="20">
        <f>'[1]Descrição das Receitas'!L6</f>
        <v>3424675.4194400003</v>
      </c>
      <c r="O14" s="20">
        <f>'[1]Descrição das Receitas'!M6</f>
        <v>3538831.266754667</v>
      </c>
      <c r="P14" s="20">
        <f>'[1]Descrição das Receitas'!N6</f>
        <v>3424675.4194400003</v>
      </c>
      <c r="Q14" s="20">
        <f>'[1]Descrição das Receitas'!O6</f>
        <v>2790501.3348519998</v>
      </c>
      <c r="R14" s="20" t="e">
        <f>SUM(K14:Q14)+#REF!</f>
        <v>#REF!</v>
      </c>
    </row>
    <row r="15" spans="1:18" ht="21" customHeight="1">
      <c r="A15" s="15" t="s">
        <v>38</v>
      </c>
      <c r="B15" s="19" t="s">
        <v>39</v>
      </c>
      <c r="C15" s="16">
        <f>'[1]Descrição das Receitas'!D26</f>
        <v>300</v>
      </c>
      <c r="D15" s="16">
        <f>'[1]Descrição das Receitas'!E26</f>
        <v>300</v>
      </c>
      <c r="E15" s="16">
        <f>'[1]Descrição das Receitas'!F26</f>
        <v>300</v>
      </c>
      <c r="F15" s="16">
        <f>'[1]Descrição das Receitas'!G26</f>
        <v>300</v>
      </c>
      <c r="G15" s="16">
        <f>'[1]Descrição das Receitas'!H26</f>
        <v>300</v>
      </c>
      <c r="H15" s="16">
        <f>'[1]Descrição das Receitas'!I26</f>
        <v>300</v>
      </c>
      <c r="I15" s="16">
        <f t="shared" si="1"/>
        <v>1800</v>
      </c>
      <c r="J15" s="16">
        <f>'[1]Descrição das Receitas'!J26</f>
        <v>300</v>
      </c>
      <c r="K15" s="16">
        <f>'[1]Descrição das Receitas'!K26</f>
        <v>300</v>
      </c>
      <c r="L15" s="16">
        <f>'[1]Descrição das Receitas'!M26</f>
        <v>300</v>
      </c>
      <c r="M15" s="29">
        <f t="shared" si="3"/>
        <v>2700</v>
      </c>
      <c r="N15" s="16">
        <f>'[1]Descrição das Receitas'!L26</f>
        <v>300</v>
      </c>
      <c r="O15" s="16">
        <f>'[1]Descrição das Receitas'!M26</f>
        <v>300</v>
      </c>
      <c r="P15" s="16">
        <f>'[1]Descrição das Receitas'!N26</f>
        <v>300</v>
      </c>
      <c r="Q15" s="16">
        <f>'[1]Descrição das Receitas'!O26</f>
        <v>300</v>
      </c>
      <c r="R15" s="20" t="e">
        <f>SUM(K15:Q15)+#REF!</f>
        <v>#REF!</v>
      </c>
    </row>
    <row r="16" spans="1:18" ht="21" customHeight="1">
      <c r="A16" s="15" t="s">
        <v>40</v>
      </c>
      <c r="B16" s="19" t="s">
        <v>41</v>
      </c>
      <c r="C16" s="16">
        <f>'[1]Descrição das Receitas'!D23</f>
        <v>3000</v>
      </c>
      <c r="D16" s="16">
        <f>'[1]Descrição das Receitas'!E23</f>
        <v>3000</v>
      </c>
      <c r="E16" s="16">
        <f>'[1]Descrição das Receitas'!F23</f>
        <v>3000</v>
      </c>
      <c r="F16" s="16">
        <f>'[1]Descrição das Receitas'!G23</f>
        <v>3000</v>
      </c>
      <c r="G16" s="16">
        <f>'[1]Descrição das Receitas'!H23</f>
        <v>3000</v>
      </c>
      <c r="H16" s="16">
        <f>'[1]Descrição das Receitas'!I23</f>
        <v>3000</v>
      </c>
      <c r="I16" s="16">
        <f t="shared" si="1"/>
        <v>18000</v>
      </c>
      <c r="J16" s="16">
        <f>'[1]Descrição das Receitas'!J23</f>
        <v>3000</v>
      </c>
      <c r="K16" s="16">
        <f>'[1]Descrição das Receitas'!K23</f>
        <v>3000</v>
      </c>
      <c r="L16" s="16">
        <f>'[1]Descrição das Receitas'!M23</f>
        <v>3000</v>
      </c>
      <c r="M16" s="29">
        <f t="shared" si="3"/>
        <v>27000</v>
      </c>
      <c r="N16" s="16">
        <f>'[1]Descrição das Receitas'!L23</f>
        <v>3000</v>
      </c>
      <c r="O16" s="16">
        <f>'[1]Descrição das Receitas'!M23</f>
        <v>3000</v>
      </c>
      <c r="P16" s="16">
        <f>'[1]Descrição das Receitas'!N23</f>
        <v>3000</v>
      </c>
      <c r="Q16" s="16">
        <f>'[1]Descrição das Receitas'!O23</f>
        <v>3000</v>
      </c>
      <c r="R16" s="20" t="e">
        <f>SUM(K16:Q16)+#REF!</f>
        <v>#REF!</v>
      </c>
    </row>
    <row r="17" spans="1:18" ht="19.5">
      <c r="A17" s="15" t="s">
        <v>27</v>
      </c>
      <c r="B17" s="18" t="s">
        <v>31</v>
      </c>
      <c r="C17" s="16">
        <f>'[1]Descrição das Receitas'!D27</f>
        <v>12000</v>
      </c>
      <c r="D17" s="16">
        <f>'[1]Descrição das Receitas'!E27</f>
        <v>12000</v>
      </c>
      <c r="E17" s="16">
        <f>'[1]Descrição das Receitas'!F27</f>
        <v>12000</v>
      </c>
      <c r="F17" s="16">
        <f>'[1]Descrição das Receitas'!G27</f>
        <v>12000</v>
      </c>
      <c r="G17" s="16">
        <f>'[1]Descrição das Receitas'!H27</f>
        <v>12000</v>
      </c>
      <c r="H17" s="16">
        <f>'[1]Descrição das Receitas'!I27</f>
        <v>12000</v>
      </c>
      <c r="I17" s="16">
        <f t="shared" si="1"/>
        <v>72000</v>
      </c>
      <c r="J17" s="16">
        <f>'[1]Descrição das Receitas'!J27</f>
        <v>12000</v>
      </c>
      <c r="K17" s="16">
        <f>'[1]Descrição das Receitas'!K27</f>
        <v>12000</v>
      </c>
      <c r="L17" s="16">
        <f>'[1]Descrição das Receitas'!M27</f>
        <v>12000</v>
      </c>
      <c r="M17" s="29">
        <f t="shared" si="3"/>
        <v>108000</v>
      </c>
      <c r="N17" s="16">
        <f>'[1]Descrição das Receitas'!L27</f>
        <v>12000</v>
      </c>
      <c r="O17" s="16">
        <f>'[1]Descrição das Receitas'!M27</f>
        <v>12000</v>
      </c>
      <c r="P17" s="16">
        <f>'[1]Descrição das Receitas'!N27</f>
        <v>12000</v>
      </c>
      <c r="Q17" s="16">
        <f>'[1]Descrição das Receitas'!O27</f>
        <v>12000</v>
      </c>
      <c r="R17" s="20" t="e">
        <f>SUM(K17:Q17)+#REF!</f>
        <v>#REF!</v>
      </c>
    </row>
    <row r="18" spans="1:18" ht="19.5">
      <c r="A18" s="15" t="s">
        <v>43</v>
      </c>
      <c r="B18" s="19" t="s">
        <v>42</v>
      </c>
      <c r="C18" s="16">
        <f>'[1]Descrição das Receitas'!D8</f>
        <v>674785.3135697164</v>
      </c>
      <c r="D18" s="16">
        <f>'[1]Descrição das Receitas'!E8</f>
        <v>709154.9979430859</v>
      </c>
      <c r="E18" s="16">
        <f>'[1]Descrição das Receitas'!F8</f>
        <v>726208.3076588729</v>
      </c>
      <c r="F18" s="16">
        <f>'[1]Descrição das Receitas'!G8</f>
        <v>725657.4794185525</v>
      </c>
      <c r="G18" s="16">
        <f>'[1]Descrição das Receitas'!H8</f>
        <v>726130.3431794613</v>
      </c>
      <c r="H18" s="16">
        <f>'[1]Descrição das Receitas'!I8</f>
        <v>726423.04</v>
      </c>
      <c r="I18" s="16">
        <f t="shared" si="1"/>
        <v>4288359.481769689</v>
      </c>
      <c r="J18" s="16">
        <f>'[1]Descrição das Receitas'!J8</f>
        <v>667298.75</v>
      </c>
      <c r="K18" s="16">
        <f>'[1]Descrição das Receitas'!K8</f>
        <v>745015.32</v>
      </c>
      <c r="L18" s="16">
        <f>'[1]Descrição das Receitas'!M8</f>
        <v>744086.19</v>
      </c>
      <c r="M18" s="29">
        <f t="shared" si="3"/>
        <v>6444759.74176969</v>
      </c>
      <c r="N18" s="16">
        <f>'[1]Descrição das Receitas'!L8</f>
        <v>744404.88</v>
      </c>
      <c r="O18" s="16">
        <f>'[1]Descrição das Receitas'!M8</f>
        <v>744086.19</v>
      </c>
      <c r="P18" s="16">
        <f>'[1]Descrição das Receitas'!N8</f>
        <v>739982.32</v>
      </c>
      <c r="Q18" s="16">
        <f>'[1]Descrição das Receitas'!O8</f>
        <v>699123.75</v>
      </c>
      <c r="R18" s="20" t="e">
        <f>SUM(K18:Q18)+#REF!</f>
        <v>#REF!</v>
      </c>
    </row>
    <row r="19" spans="1:18" ht="15">
      <c r="A19" s="15" t="s">
        <v>19</v>
      </c>
      <c r="B19" s="18" t="s">
        <v>20</v>
      </c>
      <c r="C19" s="16">
        <f>'[2]2022 - Previsto'!$C$174</f>
        <v>2000000</v>
      </c>
      <c r="D19" s="16">
        <f>'[2]2022 - Previsto'!$E$174</f>
        <v>2700000</v>
      </c>
      <c r="E19" s="16">
        <f>'[2]2022 - Previsto'!$G$174</f>
        <v>2800000</v>
      </c>
      <c r="F19" s="16">
        <f>'[2]2022 - Previsto'!$I$174</f>
        <v>2900000</v>
      </c>
      <c r="G19" s="16">
        <f>'[2]2022 - Previsto'!$K$174</f>
        <v>2400000</v>
      </c>
      <c r="H19" s="16">
        <f>'[2]2022 - Previsto'!$M$174</f>
        <v>3200000</v>
      </c>
      <c r="I19" s="16">
        <f t="shared" si="1"/>
        <v>16000000</v>
      </c>
      <c r="J19" s="16">
        <f>'[2]2022 - Previsto'!$Q$174</f>
        <v>4000000</v>
      </c>
      <c r="K19" s="16">
        <f>'[2]2022 - Previsto'!$X$174</f>
        <v>2500000</v>
      </c>
      <c r="L19" s="16">
        <f>'[2]2022 - Previsto'!$Y$174</f>
        <v>2600000</v>
      </c>
      <c r="M19" s="29">
        <f t="shared" si="3"/>
        <v>25100000</v>
      </c>
      <c r="N19" s="16">
        <v>0</v>
      </c>
      <c r="O19" s="16">
        <v>0</v>
      </c>
      <c r="P19" s="16">
        <v>0</v>
      </c>
      <c r="Q19" s="16">
        <v>0</v>
      </c>
      <c r="R19" s="20" t="e">
        <f>SUM(K19:Q19)+#REF!</f>
        <v>#REF!</v>
      </c>
    </row>
  </sheetData>
  <mergeCells count="5">
    <mergeCell ref="A1:R1"/>
    <mergeCell ref="A3:B3"/>
    <mergeCell ref="A4:B4"/>
    <mergeCell ref="A6:B6"/>
    <mergeCell ref="C6:R6"/>
  </mergeCells>
  <printOptions horizontalCentered="1"/>
  <pageMargins left="0.2362204724409449" right="0.2362204724409449" top="0.35433070866141736" bottom="0.35433070866141736" header="0.11811023622047245" footer="0.11811023622047245"/>
  <pageSetup fitToHeight="0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Thalita Azevedo Garcia De Deus</dc:creator>
  <cp:keywords/>
  <dc:description/>
  <cp:lastModifiedBy>marcio.miguel</cp:lastModifiedBy>
  <cp:lastPrinted>2022-09-23T13:51:18Z</cp:lastPrinted>
  <dcterms:created xsi:type="dcterms:W3CDTF">2020-03-20T18:44:48Z</dcterms:created>
  <dcterms:modified xsi:type="dcterms:W3CDTF">2022-09-23T13:51:36Z</dcterms:modified>
  <cp:category/>
  <cp:version/>
  <cp:contentType/>
  <cp:contentStatus/>
</cp:coreProperties>
</file>