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  <externalReference r:id="rId5"/>
  </externalReferences>
  <definedNames>
    <definedName name="_xlnm.Print_Area" localSheetId="0">'Metrobus'!$A$1:$Q$19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<sst xmlns="http://schemas.openxmlformats.org/spreadsheetml/2006/main" count="47" uniqueCount="47">
  <si>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</si>
  <si>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</si>
  <si>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</si>
  <si>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</si>
  <si>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</si>
  <si>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</si>
  <si>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</si>
  <si>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</si>
  <si>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</si>
  <si>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</si>
  <si>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</si>
  <si>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</si>
  <si>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</si>
  <si>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</si>
  <si>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</si>
  <si>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</si>
  <si>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</si>
  <si>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</si>
  <si>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</si>
  <si>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</si>
  <si>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</si>
  <si>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</si>
  <si>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</si>
  <si>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</si>
  <si>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</si>
  <si>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</si>
  <si>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</si>
  <si>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</si>
  <si>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</si>
  <si>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</si>
  <si>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</si>
  <si>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</si>
  <si>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</si>
  <si>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</si>
  <si>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</si>
  <si>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</si>
  <si>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</si>
  <si>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</si>
  <si>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</si>
  <si>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</si>
  <si>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</si>
  <si>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</si>
  <si>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</si>
  <si>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</si>
  <si>
    <t>Acumulado Semestre</t>
  </si>
  <si>
    <t>Acmulado até agosto/2022</t>
  </si>
  <si>
    <t>EXERCÍCIO ORÇAMENTÁRIO PREVISÃO - 2022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</si>
</sst>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6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 wrapText="1"/>
    </xf>
    <xf numFmtId="4" fontId="13" fillId="4" borderId="1" xfId="0" applyNumberFormat="1" applyFont="1" applyFill="1" applyBorder="1" applyAlignment="1" applyProtection="1">
      <alignment vertical="center" wrapText="1"/>
      <protection/>
    </xf>
    <xf numFmtId="4" fontId="13" fillId="2" borderId="1" xfId="0" applyNumberFormat="1" applyFont="1" applyFill="1" applyBorder="1" applyAlignment="1" applyProtection="1">
      <alignment vertical="center" wrapText="1"/>
      <protection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ejamento%20Or&#231;ament&#225;rio%20Metrobus%20-%202022\Demonstrativo%20Economico%20Metrobus%20Realizado%20-%202022%20Previs&#227;o%20Or&#231;ament&#225;ria.xls%20%2022-08-2021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 refreshError="1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TENDENCIAL"/>
      <sheetName val="2020-REALISTA"/>
      <sheetName val="2020-OTIMISTA 1 MP 927 "/>
      <sheetName val="2020-OTIMISTA 2 PARCELAMENTO"/>
      <sheetName val="2020-OTIMISTA1 FAT MP 927 22-04"/>
      <sheetName val="2022 - Previsto"/>
      <sheetName val="2021- Projeção "/>
      <sheetName val="Valores Vencidos e a Vencer"/>
      <sheetName val="Petrobras Negociação"/>
      <sheetName val="FGTS E INSS"/>
      <sheetName val="ENCARGOS EM ATRASOS"/>
      <sheetName val="SEMI URBANO NORMAL"/>
      <sheetName val="SEMI URBANO FATURAMENTO MENOR"/>
      <sheetName val="EMPRÉSTIMO"/>
      <sheetName val="FORNECEDORES EM ABERTO ANTIGOS"/>
      <sheetName val="Terminais Metrobus"/>
      <sheetName val="Terminais Redemob"/>
      <sheetName val="Plan1"/>
      <sheetName val="RESUMO"/>
      <sheetName val="RESUMO - 2023"/>
      <sheetName val="PARTICIPAÇÃO"/>
      <sheetName val="Plan3"/>
      <sheetName val="Plan4"/>
    </sheetNames>
    <sheetDataSet>
      <sheetData sheetId="0"/>
      <sheetData sheetId="1"/>
      <sheetData sheetId="2"/>
      <sheetData sheetId="3"/>
      <sheetData sheetId="4"/>
      <sheetData sheetId="5">
        <row r="14">
          <cell r="X14">
            <v>40287.897704</v>
          </cell>
        </row>
        <row r="174">
          <cell r="C174">
            <v>2000000</v>
          </cell>
          <cell r="E174">
            <v>2700000</v>
          </cell>
          <cell r="G174">
            <v>2800000</v>
          </cell>
          <cell r="I174">
            <v>2900000</v>
          </cell>
          <cell r="K174">
            <v>2400000</v>
          </cell>
          <cell r="M174">
            <v>3200000</v>
          </cell>
          <cell r="Q174">
            <v>4000000</v>
          </cell>
          <cell r="X174">
            <v>2500000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G7">
            <v>53223785.993497945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9"/>
  <sheetViews>
    <sheetView tabSelected="1" zoomScale="130" zoomScaleNormal="130" workbookViewId="0" topLeftCell="A1">
      <selection activeCell="T16" sqref="T16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2.140625" style="0" customWidth="1"/>
    <col min="4" max="4" width="11.28125" style="0" customWidth="1"/>
    <col min="5" max="6" width="10.28125" style="0" customWidth="1"/>
    <col min="7" max="8" width="8.28125" style="0" bestFit="1" customWidth="1"/>
    <col min="9" max="9" width="9.8515625" style="0" customWidth="1"/>
    <col min="10" max="10" width="8.8515625" style="0" customWidth="1"/>
    <col min="11" max="11" width="8.28125" style="5" customWidth="1"/>
    <col min="12" max="12" width="12.28125" style="5" customWidth="1"/>
    <col min="13" max="13" width="8.00390625" style="0" hidden="1" customWidth="1"/>
    <col min="14" max="14" width="7.28125" style="0" hidden="1" customWidth="1"/>
    <col min="15" max="15" width="8.00390625" style="0" hidden="1" customWidth="1"/>
    <col min="16" max="16" width="7.28125" style="0" hidden="1" customWidth="1"/>
    <col min="17" max="17" width="9.00390625" style="5" hidden="1" customWidth="1"/>
    <col min="18" max="18" width="7.28125" style="0" hidden="1" customWidth="1"/>
    <col min="19" max="20" width="7.28125" style="0" customWidth="1"/>
  </cols>
  <sheetData>
    <row r="1" spans="1:17" s="8" customFormat="1" ht="19.3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4.45" customHeight="1">
      <c r="A2" s="11" t="s">
        <v>35</v>
      </c>
      <c r="B2" s="9"/>
      <c r="C2" s="3"/>
      <c r="D2" s="3"/>
      <c r="E2" s="3"/>
      <c r="F2" s="3"/>
      <c r="G2" s="3"/>
      <c r="H2" s="3"/>
      <c r="I2" s="3"/>
      <c r="J2" s="3"/>
      <c r="K2" s="4"/>
      <c r="L2" s="4"/>
      <c r="M2" s="3"/>
      <c r="N2" s="3"/>
      <c r="O2" s="3"/>
      <c r="P2" s="3"/>
      <c r="Q2" s="7"/>
    </row>
    <row r="3" spans="1:17" ht="14.45" customHeight="1" hidden="1">
      <c r="A3" s="26" t="s">
        <v>36</v>
      </c>
      <c r="B3" s="26"/>
      <c r="C3" s="3"/>
      <c r="D3" s="3"/>
      <c r="E3" s="3"/>
      <c r="F3" s="3"/>
      <c r="G3" s="3"/>
      <c r="H3" s="3"/>
      <c r="I3" s="3"/>
      <c r="J3" s="3"/>
      <c r="K3" s="4"/>
      <c r="L3" s="4"/>
      <c r="M3" s="3"/>
      <c r="N3" s="3"/>
      <c r="O3" s="3"/>
      <c r="P3" s="3"/>
      <c r="Q3" s="7"/>
    </row>
    <row r="4" spans="1:17" ht="14.45" customHeight="1">
      <c r="A4" s="26" t="s">
        <v>37</v>
      </c>
      <c r="B4" s="26"/>
      <c r="C4" s="3"/>
      <c r="D4" s="3"/>
      <c r="E4" s="3"/>
      <c r="F4" s="3"/>
      <c r="G4" s="3"/>
      <c r="H4" s="3"/>
      <c r="I4" s="3"/>
      <c r="J4" s="3"/>
      <c r="K4" s="4"/>
      <c r="L4" s="4"/>
      <c r="M4" s="3"/>
      <c r="N4" s="3"/>
      <c r="O4" s="3"/>
      <c r="P4" s="3"/>
      <c r="Q4" s="7"/>
    </row>
    <row r="5" spans="2:17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41.25" customHeight="1">
      <c r="A6" s="27"/>
      <c r="B6" s="28"/>
      <c r="C6" s="28" t="s">
        <v>46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44.2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44</v>
      </c>
      <c r="J7" s="2" t="s">
        <v>10</v>
      </c>
      <c r="K7" s="6" t="s">
        <v>11</v>
      </c>
      <c r="L7" s="6" t="s">
        <v>45</v>
      </c>
      <c r="M7" s="2" t="s">
        <v>12</v>
      </c>
      <c r="N7" s="2" t="s">
        <v>13</v>
      </c>
      <c r="O7" s="2" t="s">
        <v>14</v>
      </c>
      <c r="P7" s="2" t="s">
        <v>15</v>
      </c>
      <c r="Q7" s="6" t="s">
        <v>18</v>
      </c>
    </row>
    <row r="8" spans="1:19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P8">SUM(D9:D19)</f>
        <v>6476978.297649751</v>
      </c>
      <c r="E8" s="17">
        <f t="shared" si="0"/>
        <v>6920709.726022206</v>
      </c>
      <c r="F8" s="17">
        <f t="shared" si="0"/>
        <v>6913841.705568552</v>
      </c>
      <c r="G8" s="17">
        <f t="shared" si="0"/>
        <v>6520631.761542795</v>
      </c>
      <c r="H8" s="17">
        <f t="shared" si="0"/>
        <v>7214607.26615</v>
      </c>
      <c r="I8" s="17">
        <f aca="true" t="shared" si="1" ref="I8:I19">SUM(C8:H8)</f>
        <v>39545297.26940969</v>
      </c>
      <c r="J8" s="17">
        <f t="shared" si="0"/>
        <v>7496134.648656666</v>
      </c>
      <c r="K8" s="17">
        <f t="shared" si="0"/>
        <v>6962802.944208667</v>
      </c>
      <c r="L8" s="24">
        <f>I8+J8+K8</f>
        <v>54004234.86227502</v>
      </c>
      <c r="M8" s="17">
        <f t="shared" si="0"/>
        <v>4345446.724710001</v>
      </c>
      <c r="N8" s="17">
        <f t="shared" si="0"/>
        <v>4461873.814208667</v>
      </c>
      <c r="O8" s="17">
        <f t="shared" si="0"/>
        <v>4341024.16471</v>
      </c>
      <c r="P8" s="17">
        <f t="shared" si="0"/>
        <v>3715937.441803</v>
      </c>
      <c r="Q8" s="17" t="e">
        <f>SUM(K8:P8)+#REF!</f>
        <v>#REF!</v>
      </c>
      <c r="S8" s="21"/>
    </row>
    <row r="9" spans="1:19" ht="19.35" customHeight="1">
      <c r="A9" s="15" t="s">
        <v>21</v>
      </c>
      <c r="B9" s="18" t="s">
        <v>28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 t="shared" si="1"/>
        <v>467551.17999999993</v>
      </c>
      <c r="J9" s="16">
        <f>'[1]Descrição das Receitas'!J11</f>
        <v>79303.295</v>
      </c>
      <c r="K9" s="16">
        <f>'[1]Descrição das Receitas'!K11</f>
        <v>79303.295</v>
      </c>
      <c r="L9" s="23">
        <f>I9+J9+K9</f>
        <v>626157.77</v>
      </c>
      <c r="M9" s="16">
        <f>'[1]Descrição das Receitas'!L11</f>
        <v>79303.295</v>
      </c>
      <c r="N9" s="16">
        <f>'[1]Descrição das Receitas'!M11</f>
        <v>79303.295</v>
      </c>
      <c r="O9" s="16">
        <f>'[1]Descrição das Receitas'!N11</f>
        <v>79303.295</v>
      </c>
      <c r="P9" s="16">
        <f>'[1]Descrição das Receitas'!O11</f>
        <v>79303.295</v>
      </c>
      <c r="Q9" s="20" t="e">
        <f>SUM(K9:P9)+#REF!</f>
        <v>#REF!</v>
      </c>
      <c r="S9" s="21"/>
    </row>
    <row r="10" spans="1:17" ht="19.35" customHeight="1">
      <c r="A10" s="15" t="s">
        <v>22</v>
      </c>
      <c r="B10" s="18" t="s">
        <v>29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 t="shared" si="1"/>
        <v>13575.521400000001</v>
      </c>
      <c r="J10" s="16">
        <f>'[1]Descrição das Receitas'!J21*60%</f>
        <v>2379.09885</v>
      </c>
      <c r="K10" s="16">
        <f>'[1]Descrição das Receitas'!K21*60%</f>
        <v>2379.09885</v>
      </c>
      <c r="L10" s="23">
        <f aca="true" t="shared" si="2" ref="L10:L19">I10+J10+K10</f>
        <v>18333.719100000002</v>
      </c>
      <c r="M10" s="16">
        <f>'[1]Descrição das Receitas'!L21*60%</f>
        <v>2379.09885</v>
      </c>
      <c r="N10" s="16">
        <f>'[1]Descrição das Receitas'!M21*60%</f>
        <v>2379.09885</v>
      </c>
      <c r="O10" s="16">
        <f>'[1]Descrição das Receitas'!N21*60%</f>
        <v>2379.09885</v>
      </c>
      <c r="P10" s="16">
        <f>'[1]Descrição das Receitas'!O21*60%</f>
        <v>2379.09885</v>
      </c>
      <c r="Q10" s="20" t="e">
        <f>SUM(K10:P10)+#REF!</f>
        <v>#REF!</v>
      </c>
    </row>
    <row r="11" spans="1:17" ht="19.5">
      <c r="A11" s="15" t="s">
        <v>23</v>
      </c>
      <c r="B11" s="18" t="s">
        <v>30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 t="shared" si="1"/>
        <v>9050.3476</v>
      </c>
      <c r="J11" s="16">
        <f>'[1]Descrição das Receitas'!J21*40%</f>
        <v>1586.0659</v>
      </c>
      <c r="K11" s="16">
        <f>'[1]Descrição das Receitas'!K21*40%</f>
        <v>1586.0659</v>
      </c>
      <c r="L11" s="23">
        <f t="shared" si="2"/>
        <v>12222.479399999998</v>
      </c>
      <c r="M11" s="16">
        <f>'[1]Descrição das Receitas'!L21*40%</f>
        <v>1586.0659</v>
      </c>
      <c r="N11" s="16">
        <f>'[1]Descrição das Receitas'!M21*40%</f>
        <v>1586.0659</v>
      </c>
      <c r="O11" s="16">
        <f>'[1]Descrição das Receitas'!N21*40%</f>
        <v>1586.0659</v>
      </c>
      <c r="P11" s="16">
        <f>'[1]Descrição das Receitas'!O21*40%</f>
        <v>1586.0659</v>
      </c>
      <c r="Q11" s="20" t="e">
        <f>SUM(K11:P11)+#REF!</f>
        <v>#REF!</v>
      </c>
    </row>
    <row r="12" spans="1:17" ht="15">
      <c r="A12" s="15" t="s">
        <v>24</v>
      </c>
      <c r="B12" s="18" t="s">
        <v>34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 t="shared" si="1"/>
        <v>450033.96773333335</v>
      </c>
      <c r="J12" s="16">
        <f>'[1]Descrição das Receitas'!J7</f>
        <v>72547.12</v>
      </c>
      <c r="K12" s="16">
        <f>'[1]Descrição das Receitas'!K7</f>
        <v>80287.897704</v>
      </c>
      <c r="L12" s="23">
        <f t="shared" si="2"/>
        <v>602868.9854373334</v>
      </c>
      <c r="M12" s="16">
        <f>'[1]Descrição das Receitas'!L7</f>
        <v>77697.96552000001</v>
      </c>
      <c r="N12" s="16">
        <f>'[1]Descrição das Receitas'!M7</f>
        <v>80287.897704</v>
      </c>
      <c r="O12" s="16">
        <f>'[1]Descrição das Receitas'!N7</f>
        <v>77697.96552000001</v>
      </c>
      <c r="P12" s="16">
        <f>'[1]Descrição das Receitas'!O7</f>
        <v>127643.897201</v>
      </c>
      <c r="Q12" s="20" t="e">
        <f>SUM(K12:P12)+#REF!</f>
        <v>#REF!</v>
      </c>
    </row>
    <row r="13" spans="1:17" ht="19.5">
      <c r="A13" s="15" t="s">
        <v>25</v>
      </c>
      <c r="B13" s="18" t="s">
        <v>33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 t="shared" si="1"/>
        <v>600</v>
      </c>
      <c r="J13" s="16">
        <f>'[1]Descrição das Receitas'!J22</f>
        <v>100</v>
      </c>
      <c r="K13" s="16">
        <f>'[1]Descrição das Receitas'!K22</f>
        <v>100</v>
      </c>
      <c r="L13" s="23">
        <f t="shared" si="2"/>
        <v>800</v>
      </c>
      <c r="M13" s="16">
        <f>'[1]Descrição das Receitas'!L22</f>
        <v>100</v>
      </c>
      <c r="N13" s="16">
        <f>'[1]Descrição das Receitas'!M22</f>
        <v>100</v>
      </c>
      <c r="O13" s="16">
        <f>'[1]Descrição das Receitas'!N22</f>
        <v>100</v>
      </c>
      <c r="P13" s="16">
        <f>'[1]Descrição das Receitas'!O22</f>
        <v>100</v>
      </c>
      <c r="Q13" s="20" t="e">
        <f>SUM(K13:P13)+#REF!</f>
        <v>#REF!</v>
      </c>
    </row>
    <row r="14" spans="1:17" ht="15">
      <c r="A14" s="15" t="s">
        <v>26</v>
      </c>
      <c r="B14" s="18" t="s">
        <v>32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16">
        <f t="shared" si="1"/>
        <v>18224326.770906664</v>
      </c>
      <c r="J14" s="20">
        <f>'[1]Descrição das Receitas'!J6</f>
        <v>2657620.318906666</v>
      </c>
      <c r="K14" s="20">
        <f>'[1]Descrição das Receitas'!K6</f>
        <v>3538831.266754667</v>
      </c>
      <c r="L14" s="23">
        <f t="shared" si="2"/>
        <v>24420778.356567997</v>
      </c>
      <c r="M14" s="20">
        <f>'[1]Descrição das Receitas'!L6</f>
        <v>3424675.4194400003</v>
      </c>
      <c r="N14" s="20">
        <f>'[1]Descrição das Receitas'!M6</f>
        <v>3538831.266754667</v>
      </c>
      <c r="O14" s="20">
        <f>'[1]Descrição das Receitas'!N6</f>
        <v>3424675.4194400003</v>
      </c>
      <c r="P14" s="20">
        <f>'[1]Descrição das Receitas'!O6</f>
        <v>2790501.3348519998</v>
      </c>
      <c r="Q14" s="20" t="e">
        <f>SUM(K14:P14)+#REF!</f>
        <v>#REF!</v>
      </c>
    </row>
    <row r="15" spans="1:17" ht="21" customHeight="1">
      <c r="A15" s="15" t="s">
        <v>38</v>
      </c>
      <c r="B15" s="19" t="s">
        <v>39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 t="shared" si="1"/>
        <v>1800</v>
      </c>
      <c r="J15" s="16">
        <f>'[1]Descrição das Receitas'!J26</f>
        <v>300</v>
      </c>
      <c r="K15" s="16">
        <f>'[1]Descrição das Receitas'!K26</f>
        <v>300</v>
      </c>
      <c r="L15" s="23">
        <f t="shared" si="2"/>
        <v>2400</v>
      </c>
      <c r="M15" s="16">
        <f>'[1]Descrição das Receitas'!L26</f>
        <v>300</v>
      </c>
      <c r="N15" s="16">
        <f>'[1]Descrição das Receitas'!M26</f>
        <v>300</v>
      </c>
      <c r="O15" s="16">
        <f>'[1]Descrição das Receitas'!N26</f>
        <v>300</v>
      </c>
      <c r="P15" s="16">
        <f>'[1]Descrição das Receitas'!O26</f>
        <v>300</v>
      </c>
      <c r="Q15" s="20" t="e">
        <f>SUM(K15:P15)+#REF!</f>
        <v>#REF!</v>
      </c>
    </row>
    <row r="16" spans="1:17" ht="21" customHeight="1">
      <c r="A16" s="15" t="s">
        <v>40</v>
      </c>
      <c r="B16" s="19" t="s">
        <v>41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 t="shared" si="1"/>
        <v>18000</v>
      </c>
      <c r="J16" s="16">
        <f>'[1]Descrição das Receitas'!J23</f>
        <v>3000</v>
      </c>
      <c r="K16" s="16">
        <f>'[1]Descrição das Receitas'!K23</f>
        <v>3000</v>
      </c>
      <c r="L16" s="23">
        <f t="shared" si="2"/>
        <v>24000</v>
      </c>
      <c r="M16" s="16">
        <f>'[1]Descrição das Receitas'!L23</f>
        <v>3000</v>
      </c>
      <c r="N16" s="16">
        <f>'[1]Descrição das Receitas'!M23</f>
        <v>3000</v>
      </c>
      <c r="O16" s="16">
        <f>'[1]Descrição das Receitas'!N23</f>
        <v>3000</v>
      </c>
      <c r="P16" s="16">
        <f>'[1]Descrição das Receitas'!O23</f>
        <v>3000</v>
      </c>
      <c r="Q16" s="20" t="e">
        <f>SUM(K16:P16)+#REF!</f>
        <v>#REF!</v>
      </c>
    </row>
    <row r="17" spans="1:17" ht="19.5">
      <c r="A17" s="15" t="s">
        <v>27</v>
      </c>
      <c r="B17" s="18" t="s">
        <v>31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 t="shared" si="1"/>
        <v>72000</v>
      </c>
      <c r="J17" s="16">
        <f>'[1]Descrição das Receitas'!J27</f>
        <v>12000</v>
      </c>
      <c r="K17" s="16">
        <f>'[1]Descrição das Receitas'!K27</f>
        <v>12000</v>
      </c>
      <c r="L17" s="23">
        <f t="shared" si="2"/>
        <v>96000</v>
      </c>
      <c r="M17" s="16">
        <f>'[1]Descrição das Receitas'!L27</f>
        <v>12000</v>
      </c>
      <c r="N17" s="16">
        <f>'[1]Descrição das Receitas'!M27</f>
        <v>12000</v>
      </c>
      <c r="O17" s="16">
        <f>'[1]Descrição das Receitas'!N27</f>
        <v>12000</v>
      </c>
      <c r="P17" s="16">
        <f>'[1]Descrição das Receitas'!O27</f>
        <v>12000</v>
      </c>
      <c r="Q17" s="20" t="e">
        <f>SUM(K17:P17)+#REF!</f>
        <v>#REF!</v>
      </c>
    </row>
    <row r="18" spans="1:17" ht="19.5">
      <c r="A18" s="15" t="s">
        <v>43</v>
      </c>
      <c r="B18" s="19" t="s">
        <v>42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 t="shared" si="1"/>
        <v>4288359.481769689</v>
      </c>
      <c r="J18" s="16">
        <f>'[1]Descrição das Receitas'!J8</f>
        <v>667298.75</v>
      </c>
      <c r="K18" s="16">
        <f>'[1]Descrição das Receitas'!K8</f>
        <v>745015.32</v>
      </c>
      <c r="L18" s="23">
        <f t="shared" si="2"/>
        <v>5700673.55176969</v>
      </c>
      <c r="M18" s="16">
        <f>'[1]Descrição das Receitas'!L8</f>
        <v>744404.88</v>
      </c>
      <c r="N18" s="16">
        <f>'[1]Descrição das Receitas'!M8</f>
        <v>744086.19</v>
      </c>
      <c r="O18" s="16">
        <f>'[1]Descrição das Receitas'!N8</f>
        <v>739982.32</v>
      </c>
      <c r="P18" s="16">
        <f>'[1]Descrição das Receitas'!O8</f>
        <v>699123.75</v>
      </c>
      <c r="Q18" s="20" t="e">
        <f>SUM(K18:P18)+#REF!</f>
        <v>#REF!</v>
      </c>
    </row>
    <row r="19" spans="1:17" ht="15">
      <c r="A19" s="15" t="s">
        <v>19</v>
      </c>
      <c r="B19" s="18" t="s">
        <v>20</v>
      </c>
      <c r="C19" s="16">
        <f>'[2]2022 - Previsto'!$C$174</f>
        <v>2000000</v>
      </c>
      <c r="D19" s="16">
        <f>'[2]2022 - Previsto'!$E$174</f>
        <v>2700000</v>
      </c>
      <c r="E19" s="16">
        <f>'[2]2022 - Previsto'!$G$174</f>
        <v>2800000</v>
      </c>
      <c r="F19" s="16">
        <f>'[2]2022 - Previsto'!$I$174</f>
        <v>2900000</v>
      </c>
      <c r="G19" s="16">
        <f>'[2]2022 - Previsto'!$K$174</f>
        <v>2400000</v>
      </c>
      <c r="H19" s="16">
        <f>'[2]2022 - Previsto'!$M$174</f>
        <v>3200000</v>
      </c>
      <c r="I19" s="16">
        <f t="shared" si="1"/>
        <v>16000000</v>
      </c>
      <c r="J19" s="16">
        <f>'[2]2022 - Previsto'!$Q$174</f>
        <v>4000000</v>
      </c>
      <c r="K19" s="16">
        <f>'[2]2022 - Previsto'!$X$174</f>
        <v>2500000</v>
      </c>
      <c r="L19" s="23">
        <f t="shared" si="2"/>
        <v>22500000</v>
      </c>
      <c r="M19" s="16">
        <v>0</v>
      </c>
      <c r="N19" s="16">
        <v>0</v>
      </c>
      <c r="O19" s="16">
        <v>0</v>
      </c>
      <c r="P19" s="16">
        <v>0</v>
      </c>
      <c r="Q19" s="20" t="e">
        <f>SUM(K19:P19)+#REF!</f>
        <v>#REF!</v>
      </c>
    </row>
  </sheetData>
  <mergeCells count="5">
    <mergeCell ref="A1:Q1"/>
    <mergeCell ref="A3:B3"/>
    <mergeCell ref="A4:B4"/>
    <mergeCell ref="A6:B6"/>
    <mergeCell ref="C6:Q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2022-09-23T13:35:37Z</cp:lastPrinted>
  <dcterms:created xsi:type="dcterms:W3CDTF">2020-03-20T18:44:48Z</dcterms:created>
  <dcterms:modified xsi:type="dcterms:W3CDTF">2022-09-23T13:35:47Z</dcterms:modified>
  <cp:category/>
  <cp:version/>
  <cp:contentType/>
  <cp:contentStatus/>
</cp:coreProperties>
</file>