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270" windowWidth="14940" windowHeight="9150" activeTab="0"/>
  </bookViews>
  <sheets>
    <sheet name="Relatório" sheetId="1" r:id="rId1"/>
  </sheets>
  <definedNames/>
  <calcPr calcId="152511"/>
</workbook>
</file>

<file path=xl/sharedStrings.xml><?xml version="1.0" encoding="utf-8"?>
<sst xmlns="http://schemas.openxmlformats.org/spreadsheetml/2006/main" count="261" uniqueCount="149">
  <si>
    <t>Orçamento Sintético</t>
  </si>
  <si>
    <t>Setor</t>
  </si>
  <si>
    <t>Orçamento</t>
  </si>
  <si>
    <t>Descrição</t>
  </si>
  <si>
    <t>Versão</t>
  </si>
  <si>
    <t>: ORÇAMENTO REALIZADO NA TABELA 102 REVISADA - JUN/13 - AGETOP</t>
  </si>
  <si>
    <t>Nat. Serviço</t>
  </si>
  <si>
    <t>: Obras Civis</t>
  </si>
  <si>
    <t>BDI</t>
  </si>
  <si>
    <t>: 24,09%</t>
  </si>
  <si>
    <t>Cód. Auxiliar</t>
  </si>
  <si>
    <t>Serviço</t>
  </si>
  <si>
    <t>Unid.</t>
  </si>
  <si>
    <t>Quantidade</t>
  </si>
  <si>
    <t>Material</t>
  </si>
  <si>
    <t>M.Obra</t>
  </si>
  <si>
    <t>Total</t>
  </si>
  <si>
    <t>SERVIÇOS PRELIMINARES</t>
  </si>
  <si>
    <t>DEM.CONCR.SIMPLES C/TR.ATE CB.E CARGA (O.C.)</t>
  </si>
  <si>
    <t xml:space="preserve">m3    </t>
  </si>
  <si>
    <t>FERRAMENTAS</t>
  </si>
  <si>
    <t xml:space="preserve">m2    </t>
  </si>
  <si>
    <t>PLACA DE OBRA</t>
  </si>
  <si>
    <t>EPI/PPRA (&lt; 20 EMPREGADOS) (A&gt;=200M2) AREAS EDIF.COBERTAS FECHADAS</t>
  </si>
  <si>
    <t>&gt;MOBILIZAÇÃO/ DESMOBILIZAÇÃO</t>
  </si>
  <si>
    <t xml:space="preserve">%     </t>
  </si>
  <si>
    <t>&gt;CANTEIRO</t>
  </si>
  <si>
    <t>&gt;DEMOLIÇÃO DE CONCRETO SIMPLES COM MARTELETE E COMPRESSOR COM CARGA MANUAL (NEW JERSEY)</t>
  </si>
  <si>
    <t xml:space="preserve">Total: </t>
  </si>
  <si>
    <t>TRANSPORTES</t>
  </si>
  <si>
    <t>TRANSP.DE ENTULHO EM CAMINHAO SEM CARGA</t>
  </si>
  <si>
    <t>POSTE/TRAFO ( GUINDASTE MINIMO 10H/DIA)</t>
  </si>
  <si>
    <t xml:space="preserve">H     </t>
  </si>
  <si>
    <t>&gt;LOCAÇÃO DE CAMINHÃO MUCK</t>
  </si>
  <si>
    <t xml:space="preserve">mes   </t>
  </si>
  <si>
    <t>SERVIÇO EM TERRA</t>
  </si>
  <si>
    <t>ESCAVAÇAO MANUAL DE VALAS PROF.1 A 2 M</t>
  </si>
  <si>
    <t>INST. ELÉT./TELEFÔNICA/CABEAMENTO ESTRUTURADO</t>
  </si>
  <si>
    <t>CONCRETO USINADO CONVENCIONAL FCK-15 - (OB.CIVIS)</t>
  </si>
  <si>
    <t>LANCAMENTO/APLICACAO CONC.EM FUNDAÇÃO- (O.C.)</t>
  </si>
  <si>
    <t xml:space="preserve">M     </t>
  </si>
  <si>
    <t>CINTA DE ACO GALVANIZADO DIAM.230MM</t>
  </si>
  <si>
    <t xml:space="preserve">Un    </t>
  </si>
  <si>
    <t>CONECTOR DE COMPRESSÃO FORMATO H PARA CABO 25 A 70 MM2</t>
  </si>
  <si>
    <t xml:space="preserve">un    </t>
  </si>
  <si>
    <t>DISJUNTOR MONOPOLAR DE 35 A 50-A</t>
  </si>
  <si>
    <t>DISJUNTOR TRIPOLAR DE 60 A 100-A</t>
  </si>
  <si>
    <t>ELETRODUTO PVC FLEXÍVEL - MANGUEIRA CORRUGADA - DIAM. 2"</t>
  </si>
  <si>
    <t>ELETRODUTO PVC FLEXÍVEL - MANGUEIRA CORRUGADA - DIAM. 3"</t>
  </si>
  <si>
    <t>ELETRODUTO FERRO GALVANIZADO DIAMETRO 3"</t>
  </si>
  <si>
    <t>FITA DE AUTO FUSAO, ROLO E 10,00 MM</t>
  </si>
  <si>
    <t>FITA ISOLANTE, ROLO DE 20,00 M</t>
  </si>
  <si>
    <t>LAMPADA VAPOR METALICO OVOIDE 400 W</t>
  </si>
  <si>
    <t>LAMPADA VAPOR DE SODIO (OVOIDE) 400W</t>
  </si>
  <si>
    <t>PARAFUSO CABEÇA ABAULADA (FRANCES) M16 X 45 MM</t>
  </si>
  <si>
    <t>REATOR AFP V.METALICO 400 W</t>
  </si>
  <si>
    <t>SUPORTE S4 (4 PETALAS) P/LUMINARIA PADRAO A</t>
  </si>
  <si>
    <t>S-0001</t>
  </si>
  <si>
    <t>&gt;CABO 2X4MM² PVC 1KV</t>
  </si>
  <si>
    <t xml:space="preserve">m     </t>
  </si>
  <si>
    <t>S-0002</t>
  </si>
  <si>
    <t>&gt;CAIXA DE COMANDO 530X350X235MM USG</t>
  </si>
  <si>
    <t>S-0003</t>
  </si>
  <si>
    <t>&gt;CONECTOR TIPO DEDAL</t>
  </si>
  <si>
    <t>S-0004</t>
  </si>
  <si>
    <t>&gt;CONTACTORA TRIFÁSICA 80A</t>
  </si>
  <si>
    <t>S-0005</t>
  </si>
  <si>
    <t>&gt;DISJUNTOR MONOFÁSICO 2A</t>
  </si>
  <si>
    <t>S-0006</t>
  </si>
  <si>
    <t>&gt;FERRAGENS PARA FIXAÇÃO - CINTA 240MM</t>
  </si>
  <si>
    <t>S-0007</t>
  </si>
  <si>
    <t>&gt;FITA DE AÇO PARA AMARRAÇÃO</t>
  </si>
  <si>
    <t>S-0008</t>
  </si>
  <si>
    <t>&gt;FITA COLORIDA DE ADVERTÊNCIA (PRETA/AMARELA)</t>
  </si>
  <si>
    <t>S-0009</t>
  </si>
  <si>
    <t>&gt;MASSA DE CALEFETAR</t>
  </si>
  <si>
    <t xml:space="preserve">Kg    </t>
  </si>
  <si>
    <t>S-0010</t>
  </si>
  <si>
    <t>&gt;REATOR PARA LÂMPADA VSAP 400W</t>
  </si>
  <si>
    <t>S-0011</t>
  </si>
  <si>
    <t xml:space="preserve">&gt;RELÉ FOTOELETRONICO COM BASE </t>
  </si>
  <si>
    <t>S-0012</t>
  </si>
  <si>
    <t>&gt;POSTE DE CONCRETO S/C 16M/200KGF</t>
  </si>
  <si>
    <t>S-0013</t>
  </si>
  <si>
    <t>&gt;LUMINÁRIA MVM 400W</t>
  </si>
  <si>
    <t>S-0014</t>
  </si>
  <si>
    <t>&gt;LUMINÁRIA VSAP 400W</t>
  </si>
  <si>
    <t>S-0015</t>
  </si>
  <si>
    <t>&gt;SUPORTE ORNAMENTAL PARA 1 LUMINÁRIA</t>
  </si>
  <si>
    <t>S-0016</t>
  </si>
  <si>
    <t>&gt;SUPORTE ORNAMENTAL PARA 2 LUMINÁRIAS</t>
  </si>
  <si>
    <t>REVESTIMENTO DE PISO</t>
  </si>
  <si>
    <t>&gt;CORTE DE ASFALTO PELO MÉTODO NÃO DESTRUTIVO</t>
  </si>
  <si>
    <t>PISO CONCRETO DESEMPEN. ESPES. = 5 CM  1:2,5:3,5</t>
  </si>
  <si>
    <t>ADMINISTRAÇÃO - MENSALISTAS</t>
  </si>
  <si>
    <t>ENGENHEIRO - (OBRAS CIVIS)</t>
  </si>
  <si>
    <t>MESTRE DE OBRA - (OBRAS CIVIS)</t>
  </si>
  <si>
    <t>ENCARREGADO - (OBRAS CIVIS)</t>
  </si>
  <si>
    <t>VIGIA DE OBRAS (DIURNO)  - (OBRAS CIVIS)</t>
  </si>
  <si>
    <t>VIGIA DE OBRAS - (NOTURNO) - OBRAS CIVIS</t>
  </si>
  <si>
    <t>" APONTARIFE " - ( OBRAS CIVIS )</t>
  </si>
  <si>
    <t>DIVERSOS</t>
  </si>
  <si>
    <t>&gt;VALE TRANSPORTE</t>
  </si>
  <si>
    <t>&gt;SEGURO DE VIDA EM GRUPO (VIDA POR MÊS)</t>
  </si>
  <si>
    <t>&gt;RECOMPOSIÇÃO NEW JERSEY</t>
  </si>
  <si>
    <t>CAFE DA MANHA</t>
  </si>
  <si>
    <t xml:space="preserve">REF   </t>
  </si>
  <si>
    <t>CANTINA - (OBRAS CIVIS)</t>
  </si>
  <si>
    <t xml:space="preserve">RF    </t>
  </si>
  <si>
    <t>Total de Material:</t>
  </si>
  <si>
    <t>Total de mão-de-obra com encargos:</t>
  </si>
  <si>
    <t>Total do Orçamento:</t>
  </si>
  <si>
    <t>BDI 24,09%:</t>
  </si>
  <si>
    <t>Total Geral do Orçamento:</t>
  </si>
  <si>
    <t>AGDR- AGÊNCIA GOIANA DE DESENVOLVIMENTO REGIONAL</t>
  </si>
  <si>
    <t>: ILUMINAÇÃO PÚBLICA NA RODOVIA GO-521 E MARGENS DO LAGO DE CIDADE OCIDENTAL</t>
  </si>
  <si>
    <t>Comprimento</t>
  </si>
  <si>
    <t>30/08/2013 - 14:08</t>
  </si>
  <si>
    <t>Data Orçamento : 30/08/2013</t>
  </si>
  <si>
    <t xml:space="preserve">: </t>
  </si>
  <si>
    <t xml:space="preserve">: 7,1 Km    </t>
  </si>
  <si>
    <t>POSTE - ENGASTAMENTO SIMPLES PARA POSTE DE CONCRETO SEÇÃO CIRCULAR 11/600</t>
  </si>
  <si>
    <t>CABO AGRUPADO PVC 1KV . 4 X 4 MM2</t>
  </si>
  <si>
    <t>CABO AGRUPADO PVC 1KV . 4 X 10 MM2</t>
  </si>
  <si>
    <t>CABO AGRUPADO PVC 1KV . 4 X 16 MM2</t>
  </si>
  <si>
    <t>CABO AGRUPADO PVC 1KV . 4 X 25 MM2</t>
  </si>
  <si>
    <t>CABO PVC 1KV  No 1,5 MM2</t>
  </si>
  <si>
    <t>CABO PVC 1KV  No. 25 MM2</t>
  </si>
  <si>
    <t>CABO PVC 1KV  No. 35 MM2</t>
  </si>
  <si>
    <t>S-0017</t>
  </si>
  <si>
    <t>S-0018</t>
  </si>
  <si>
    <t>&gt;TRANSFORMADOR 15KVA</t>
  </si>
  <si>
    <t>&gt;TRANSFORMADOR 30KVA</t>
  </si>
  <si>
    <t>POSTE DE CONCRETO 11/600 - SEM FUNDAÇÃO</t>
  </si>
  <si>
    <t xml:space="preserve">CHAVE FUSIVEL,15 KV,100A, (CHAVE MATHEUS) </t>
  </si>
  <si>
    <t>HASTE REV.COBRE(COPPERWELD) 3/4" X 2,40 M C/CONECTOR</t>
  </si>
  <si>
    <t xml:space="preserve">ISOLADOR, PINO 15 KV ROSCA 25 MM </t>
  </si>
  <si>
    <t xml:space="preserve">MAO FRANCESA PLANA DE ACO GALVANIZADO 726 MM </t>
  </si>
  <si>
    <t>PARA RAIOS DISTRIBUIDOR POLIMÉRICO ÓXIDO DE ZINCO S/CENTELHADOR C/ DESLIGAMENTO AUTOMÁTICO 15KV,10KA</t>
  </si>
  <si>
    <t xml:space="preserve">PINO ISOLADOR P/CRUZETA MADEIRA 15 KV, ROSCA 25 MM </t>
  </si>
  <si>
    <t>TAMPA DE Fo.Fo. 40x40 C/BASE - PADRAO CELG</t>
  </si>
  <si>
    <t>CABO DE COBRE NÚ No. 50 MM2</t>
  </si>
  <si>
    <t>CAIXA INSPEÇÃO 40X40X50 FUNDO DE BRITA S/ TAMPA</t>
  </si>
  <si>
    <t>M</t>
  </si>
  <si>
    <t>UN</t>
  </si>
  <si>
    <t xml:space="preserve">SUPORTE P/TRANSFORM.EM POSTE CONCR.CIRCULAR </t>
  </si>
  <si>
    <t>Rodrigo Mendonça de Carvalho</t>
  </si>
  <si>
    <t>Engenheiro Eletricista</t>
  </si>
  <si>
    <t>CREA-GO: 17.053/D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</si>
</sst>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00"/>
    <numFmt numFmtId="165" formatCode="000000"/>
    <numFmt numFmtId="166" formatCode="#0.000"/>
    <numFmt numFmtId="167" formatCode="##0.00"/>
    <numFmt numFmtId="168" formatCode="#,##0.000"/>
    <numFmt numFmtId="169" formatCode="0.000"/>
    <numFmt numFmtId="170" formatCode="##,##0.00"/>
    <numFmt numFmtId="171" formatCode="#0.00"/>
    <numFmt numFmtId="172" formatCode="##0.000"/>
    <numFmt numFmtId="173" formatCode="###,##0.00"/>
    <numFmt numFmtId="174" formatCode="##,##0.000"/>
    <numFmt numFmtId="175" formatCode="#,###,##0.00"/>
  </numFmts>
  <fonts count="6"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color indexed="63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/>
    </border>
    <border>
      <left/>
      <right/>
      <top/>
      <bottom style="hair">
        <color indexed="8"/>
      </bottom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170" fontId="2" fillId="3" borderId="1" xfId="0" applyNumberFormat="1" applyFont="1" applyFill="1" applyBorder="1" applyAlignment="1">
      <alignment horizontal="right" vertical="top" wrapText="1"/>
    </xf>
    <xf numFmtId="173" fontId="2" fillId="3" borderId="1" xfId="0" applyNumberFormat="1" applyFont="1" applyFill="1" applyBorder="1" applyAlignment="1">
      <alignment horizontal="righ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173" fontId="2" fillId="2" borderId="1" xfId="0" applyNumberFormat="1" applyFont="1" applyFill="1" applyBorder="1" applyAlignment="1">
      <alignment horizontal="right" vertical="top" wrapText="1"/>
    </xf>
    <xf numFmtId="175" fontId="2" fillId="3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72" fontId="2" fillId="2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171" fontId="2" fillId="2" borderId="1" xfId="0" applyNumberFormat="1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168" fontId="2" fillId="2" borderId="1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2" xfId="0" applyNumberFormat="1" applyFont="1" applyFill="1" applyBorder="1" applyAlignment="1">
      <alignment horizontal="right" vertical="top" wrapText="1"/>
    </xf>
    <xf numFmtId="175" fontId="4" fillId="3" borderId="3" xfId="0" applyNumberFormat="1" applyFont="1" applyFill="1" applyBorder="1" applyAlignment="1">
      <alignment horizontal="right" vertical="top" wrapText="1"/>
    </xf>
    <xf numFmtId="175" fontId="4" fillId="3" borderId="4" xfId="0" applyNumberFormat="1" applyFont="1" applyFill="1" applyBorder="1" applyAlignment="1">
      <alignment horizontal="right" vertical="top" wrapText="1"/>
    </xf>
    <xf numFmtId="175" fontId="4" fillId="3" borderId="5" xfId="0" applyNumberFormat="1" applyFont="1" applyFill="1" applyBorder="1" applyAlignment="1">
      <alignment horizontal="right" vertical="top" wrapText="1"/>
    </xf>
    <xf numFmtId="173" fontId="4" fillId="3" borderId="3" xfId="0" applyNumberFormat="1" applyFont="1" applyFill="1" applyBorder="1" applyAlignment="1">
      <alignment horizontal="right" vertical="top" wrapText="1"/>
    </xf>
    <xf numFmtId="173" fontId="4" fillId="3" borderId="4" xfId="0" applyNumberFormat="1" applyFont="1" applyFill="1" applyBorder="1" applyAlignment="1">
      <alignment horizontal="right" vertical="top" wrapText="1"/>
    </xf>
    <xf numFmtId="173" fontId="4" fillId="3" borderId="5" xfId="0" applyNumberFormat="1" applyFont="1" applyFill="1" applyBorder="1" applyAlignment="1">
      <alignment horizontal="right" vertical="top" wrapText="1"/>
    </xf>
    <xf numFmtId="173" fontId="4" fillId="3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175" fontId="4" fillId="3" borderId="1" xfId="0" applyNumberFormat="1" applyFont="1" applyFill="1" applyBorder="1" applyAlignment="1">
      <alignment horizontal="righ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righ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167" fontId="2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169" fontId="2" fillId="2" borderId="1" xfId="0" applyNumberFormat="1" applyFont="1" applyFill="1" applyBorder="1" applyAlignment="1">
      <alignment horizontal="right" vertical="top" wrapText="1"/>
    </xf>
    <xf numFmtId="174" fontId="2" fillId="2" borderId="1" xfId="0" applyNumberFormat="1" applyFont="1" applyFill="1" applyBorder="1" applyAlignment="1">
      <alignment horizontal="right" vertical="top" wrapText="1"/>
    </xf>
    <xf numFmtId="170" fontId="2" fillId="2" borderId="1" xfId="0" applyNumberFormat="1" applyFont="1" applyFill="1" applyBorder="1" applyAlignment="1">
      <alignment horizontal="right" vertical="top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right" vertical="top" wrapText="1"/>
    </xf>
    <xf numFmtId="0" fontId="1" fillId="2" borderId="7" xfId="0" applyNumberFormat="1" applyFont="1" applyFill="1" applyBorder="1" applyAlignment="1">
      <alignment horizontal="right" vertical="top" wrapText="1"/>
    </xf>
    <xf numFmtId="165" fontId="2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166" fontId="2" fillId="2" borderId="0" xfId="0" applyNumberFormat="1" applyFont="1" applyFill="1" applyBorder="1" applyAlignment="1">
      <alignment horizontal="right" vertical="top" wrapText="1"/>
    </xf>
    <xf numFmtId="2" fontId="2" fillId="2" borderId="0" xfId="0" applyNumberFormat="1" applyFont="1" applyFill="1" applyBorder="1" applyAlignment="1">
      <alignment horizontal="right" vertical="top" wrapText="1"/>
    </xf>
    <xf numFmtId="173" fontId="2" fillId="2" borderId="0" xfId="0" applyNumberFormat="1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E6E6E6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</xdr:row>
      <xdr:rowOff>28575</xdr:rowOff>
    </xdr:from>
    <xdr:to>
      <xdr:col>18</xdr:col>
      <xdr:colOff>47625</xdr:colOff>
      <xdr:row>6</xdr:row>
      <xdr:rowOff>0</xdr:rowOff>
    </xdr:to>
    <xdr:pic>
      <xdr:nvPicPr>
        <xdr:cNvPr id="3" name="Imagem 2" descr="logo-agdr-jun-20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161925"/>
          <a:ext cx="31908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2"/>
  <sheetViews>
    <sheetView tabSelected="1" zoomScale="115" zoomScaleNormal="115" workbookViewId="0" topLeftCell="A115">
      <selection activeCell="A131" sqref="A131:X131"/>
    </sheetView>
  </sheetViews>
  <sheetFormatPr defaultColWidth="9.140625" defaultRowHeight="12.75"/>
  <cols>
    <col min="1" max="1" width="9.28125" style="0" bestFit="1" customWidth="1"/>
    <col min="2" max="2" width="0.9921875" style="0" bestFit="1" customWidth="1"/>
    <col min="3" max="3" width="8.28125" style="0" bestFit="1" customWidth="1"/>
    <col min="4" max="4" width="10.28125" style="0" bestFit="1" customWidth="1"/>
    <col min="5" max="5" width="0.9921875" style="0" bestFit="1" customWidth="1"/>
    <col min="6" max="6" width="8.421875" style="0" bestFit="1" customWidth="1"/>
    <col min="7" max="7" width="7.421875" style="0" bestFit="1" customWidth="1"/>
    <col min="8" max="8" width="0.9921875" style="0" bestFit="1" customWidth="1"/>
    <col min="9" max="9" width="4.7109375" style="0" bestFit="1" customWidth="1"/>
    <col min="10" max="11" width="2.8515625" style="0" bestFit="1" customWidth="1"/>
    <col min="12" max="13" width="1.8515625" style="0" bestFit="1" customWidth="1"/>
    <col min="14" max="14" width="0.9921875" style="0" bestFit="1" customWidth="1"/>
    <col min="15" max="15" width="2.8515625" style="0" bestFit="1" customWidth="1"/>
    <col min="16" max="16" width="0.9921875" style="0" bestFit="1" customWidth="1"/>
    <col min="17" max="17" width="2.8515625" style="0" bestFit="1" customWidth="1"/>
    <col min="18" max="19" width="1.8515625" style="0" bestFit="1" customWidth="1"/>
    <col min="20" max="20" width="3.7109375" style="0" bestFit="1" customWidth="1"/>
    <col min="21" max="22" width="1.8515625" style="0" bestFit="1" customWidth="1"/>
    <col min="23" max="23" width="3.7109375" style="0" bestFit="1" customWidth="1"/>
    <col min="24" max="24" width="10.28125" style="0" bestFit="1" customWidth="1"/>
    <col min="27" max="27" width="10.57421875" style="0" bestFit="1" customWidth="1"/>
  </cols>
  <sheetData>
    <row r="1" spans="1:24" ht="10.9" customHeight="1">
      <c r="A1" s="26"/>
      <c r="B1" s="26"/>
      <c r="C1" s="26" t="s">
        <v>114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58" t="s">
        <v>117</v>
      </c>
      <c r="X1" s="58"/>
    </row>
    <row r="2" spans="1:24" ht="10.9" customHeight="1">
      <c r="A2" s="26"/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</row>
    <row r="3" spans="1:24" ht="10.9" customHeight="1">
      <c r="A3" s="26"/>
      <c r="B3" s="2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</row>
    <row r="4" spans="1:24" ht="10.9" customHeight="1">
      <c r="A4" s="26"/>
      <c r="B4" s="2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</row>
    <row r="5" spans="1:24" ht="10.9" customHeight="1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</row>
    <row r="6" spans="1:24" ht="10.9" customHeight="1">
      <c r="A6" s="26"/>
      <c r="B6" s="2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</row>
    <row r="7" spans="1:24" ht="10.9" customHeight="1">
      <c r="A7" s="57"/>
      <c r="B7" s="57"/>
      <c r="C7" s="57" t="s"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9"/>
      <c r="X7" s="59"/>
    </row>
    <row r="8" spans="1:24" ht="10.9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58"/>
      <c r="X8" s="58"/>
    </row>
    <row r="9" spans="1:24" ht="10.35" customHeight="1">
      <c r="A9" s="3" t="s">
        <v>1</v>
      </c>
      <c r="B9" s="27" t="s">
        <v>119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7"/>
      <c r="U9" s="27"/>
      <c r="V9" s="27"/>
      <c r="W9" s="27"/>
      <c r="X9" s="27"/>
    </row>
    <row r="10" spans="1:24" ht="10.35" customHeight="1">
      <c r="A10" s="3" t="s">
        <v>2</v>
      </c>
      <c r="B10" s="27" t="s">
        <v>119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 t="s">
        <v>118</v>
      </c>
      <c r="T10" s="28"/>
      <c r="U10" s="28"/>
      <c r="V10" s="28"/>
      <c r="W10" s="28"/>
      <c r="X10" s="28"/>
    </row>
    <row r="11" spans="1:24" ht="10.35" customHeight="1">
      <c r="A11" s="3" t="s">
        <v>3</v>
      </c>
      <c r="B11" s="27" t="s">
        <v>115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7"/>
      <c r="U11" s="27"/>
      <c r="V11" s="27"/>
      <c r="W11" s="27"/>
      <c r="X11" s="27"/>
    </row>
    <row r="12" spans="1:24" ht="10.35" customHeight="1">
      <c r="A12" s="3" t="s">
        <v>4</v>
      </c>
      <c r="B12" s="27" t="s">
        <v>5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  <c r="T12" s="27"/>
      <c r="U12" s="27"/>
      <c r="V12" s="27"/>
      <c r="W12" s="27"/>
      <c r="X12" s="27"/>
    </row>
    <row r="13" spans="1:24" ht="10.35" customHeight="1">
      <c r="A13" s="3" t="s">
        <v>6</v>
      </c>
      <c r="B13" s="27" t="s">
        <v>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  <c r="T13" s="27"/>
      <c r="U13" s="27"/>
      <c r="V13" s="27"/>
      <c r="W13" s="27"/>
      <c r="X13" s="27"/>
    </row>
    <row r="14" spans="1:24" ht="10.35" customHeight="1">
      <c r="A14" s="3" t="s">
        <v>116</v>
      </c>
      <c r="B14" s="27" t="s">
        <v>120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27"/>
      <c r="U14" s="27"/>
      <c r="V14" s="27"/>
      <c r="W14" s="27"/>
      <c r="X14" s="27"/>
    </row>
    <row r="15" spans="1:24" ht="10.35" customHeight="1">
      <c r="A15" s="3" t="s">
        <v>8</v>
      </c>
      <c r="B15" s="27" t="s">
        <v>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7"/>
      <c r="U15" s="27"/>
      <c r="V15" s="27"/>
      <c r="W15" s="27"/>
      <c r="X15" s="27"/>
    </row>
    <row r="16" spans="1:24" ht="10.3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</row>
    <row r="17" spans="1:24" ht="10.9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10.9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0.9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0.35" customHeight="1">
      <c r="A20" s="4" t="s">
        <v>10</v>
      </c>
      <c r="B20" s="44" t="s">
        <v>11</v>
      </c>
      <c r="C20" s="44"/>
      <c r="D20" s="44"/>
      <c r="E20" s="44"/>
      <c r="F20" s="44"/>
      <c r="G20" s="44"/>
      <c r="H20" s="44"/>
      <c r="I20" s="44"/>
      <c r="J20" s="44"/>
      <c r="K20" s="45" t="s">
        <v>12</v>
      </c>
      <c r="L20" s="45"/>
      <c r="M20" s="38" t="s">
        <v>13</v>
      </c>
      <c r="N20" s="38"/>
      <c r="O20" s="38"/>
      <c r="P20" s="38"/>
      <c r="Q20" s="38"/>
      <c r="R20" s="38" t="s">
        <v>14</v>
      </c>
      <c r="S20" s="38"/>
      <c r="T20" s="38"/>
      <c r="U20" s="38" t="s">
        <v>15</v>
      </c>
      <c r="V20" s="38"/>
      <c r="W20" s="38"/>
      <c r="X20" s="5" t="s">
        <v>16</v>
      </c>
    </row>
    <row r="21" spans="1:24" ht="10.35" customHeight="1">
      <c r="A21" s="6">
        <v>164</v>
      </c>
      <c r="B21" s="46" t="s">
        <v>17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ht="10.35" customHeight="1">
      <c r="A22" s="7">
        <v>20121</v>
      </c>
      <c r="B22" s="19" t="s">
        <v>18</v>
      </c>
      <c r="C22" s="19"/>
      <c r="D22" s="19"/>
      <c r="E22" s="19"/>
      <c r="F22" s="19"/>
      <c r="G22" s="19"/>
      <c r="H22" s="19"/>
      <c r="I22" s="19"/>
      <c r="J22" s="19"/>
      <c r="K22" s="20" t="s">
        <v>19</v>
      </c>
      <c r="L22" s="20"/>
      <c r="M22" s="47">
        <v>30.525</v>
      </c>
      <c r="N22" s="22"/>
      <c r="O22" s="22"/>
      <c r="P22" s="22"/>
      <c r="Q22" s="22"/>
      <c r="R22" s="24">
        <v>0</v>
      </c>
      <c r="S22" s="22"/>
      <c r="T22" s="22"/>
      <c r="U22" s="51">
        <v>120.7</v>
      </c>
      <c r="V22" s="22"/>
      <c r="W22" s="22"/>
      <c r="X22" s="12">
        <f aca="true" t="shared" si="0" ref="X22:X28">(U22+R22)*M22</f>
        <v>3684.3675</v>
      </c>
    </row>
    <row r="23" spans="1:24" ht="10.35" customHeight="1">
      <c r="A23" s="7">
        <v>20200</v>
      </c>
      <c r="B23" s="19" t="s">
        <v>20</v>
      </c>
      <c r="C23" s="19"/>
      <c r="D23" s="19"/>
      <c r="E23" s="19"/>
      <c r="F23" s="19"/>
      <c r="G23" s="19"/>
      <c r="H23" s="19"/>
      <c r="I23" s="19"/>
      <c r="J23" s="19"/>
      <c r="K23" s="20" t="s">
        <v>21</v>
      </c>
      <c r="L23" s="20"/>
      <c r="M23" s="25">
        <v>1620.12</v>
      </c>
      <c r="N23" s="22"/>
      <c r="O23" s="22"/>
      <c r="P23" s="22"/>
      <c r="Q23" s="22"/>
      <c r="R23" s="24">
        <v>1.23</v>
      </c>
      <c r="S23" s="22"/>
      <c r="T23" s="22"/>
      <c r="U23" s="24">
        <v>0</v>
      </c>
      <c r="V23" s="22"/>
      <c r="W23" s="22"/>
      <c r="X23" s="12">
        <f t="shared" si="0"/>
        <v>1992.7476</v>
      </c>
    </row>
    <row r="24" spans="1:24" ht="10.35" customHeight="1">
      <c r="A24" s="7">
        <v>21301</v>
      </c>
      <c r="B24" s="19" t="s">
        <v>22</v>
      </c>
      <c r="C24" s="19"/>
      <c r="D24" s="19"/>
      <c r="E24" s="19"/>
      <c r="F24" s="19"/>
      <c r="G24" s="19"/>
      <c r="H24" s="19"/>
      <c r="I24" s="19"/>
      <c r="J24" s="19"/>
      <c r="K24" s="20" t="s">
        <v>21</v>
      </c>
      <c r="L24" s="20"/>
      <c r="M24" s="47">
        <v>27</v>
      </c>
      <c r="N24" s="22"/>
      <c r="O24" s="22"/>
      <c r="P24" s="22"/>
      <c r="Q24" s="22"/>
      <c r="R24" s="51">
        <v>126.61</v>
      </c>
      <c r="S24" s="22"/>
      <c r="T24" s="22"/>
      <c r="U24" s="24">
        <v>9.77</v>
      </c>
      <c r="V24" s="22"/>
      <c r="W24" s="22"/>
      <c r="X24" s="12">
        <f t="shared" si="0"/>
        <v>3682.2599999999998</v>
      </c>
    </row>
    <row r="25" spans="1:24" ht="20.45" customHeight="1">
      <c r="A25" s="7">
        <v>21602</v>
      </c>
      <c r="B25" s="19" t="s">
        <v>23</v>
      </c>
      <c r="C25" s="19"/>
      <c r="D25" s="19"/>
      <c r="E25" s="19"/>
      <c r="F25" s="19"/>
      <c r="G25" s="19"/>
      <c r="H25" s="19"/>
      <c r="I25" s="19"/>
      <c r="J25" s="19"/>
      <c r="K25" s="20" t="s">
        <v>21</v>
      </c>
      <c r="L25" s="20"/>
      <c r="M25" s="25">
        <v>1620.12</v>
      </c>
      <c r="N25" s="22"/>
      <c r="O25" s="22"/>
      <c r="P25" s="22"/>
      <c r="Q25" s="22"/>
      <c r="R25" s="24">
        <v>5.21</v>
      </c>
      <c r="S25" s="22"/>
      <c r="T25" s="22"/>
      <c r="U25" s="24">
        <v>0</v>
      </c>
      <c r="V25" s="22"/>
      <c r="W25" s="22"/>
      <c r="X25" s="12">
        <f t="shared" si="0"/>
        <v>8440.8252</v>
      </c>
    </row>
    <row r="26" spans="1:24" ht="10.35" customHeight="1">
      <c r="A26" s="7">
        <v>106318</v>
      </c>
      <c r="B26" s="19" t="s">
        <v>24</v>
      </c>
      <c r="C26" s="19"/>
      <c r="D26" s="19"/>
      <c r="E26" s="19"/>
      <c r="F26" s="19"/>
      <c r="G26" s="19"/>
      <c r="H26" s="19"/>
      <c r="I26" s="19"/>
      <c r="J26" s="19"/>
      <c r="K26" s="20" t="s">
        <v>25</v>
      </c>
      <c r="L26" s="20"/>
      <c r="M26" s="53">
        <v>1</v>
      </c>
      <c r="N26" s="22"/>
      <c r="O26" s="22"/>
      <c r="P26" s="22"/>
      <c r="Q26" s="22"/>
      <c r="R26" s="24">
        <v>0</v>
      </c>
      <c r="S26" s="22"/>
      <c r="T26" s="22"/>
      <c r="U26" s="24">
        <v>0</v>
      </c>
      <c r="V26" s="22"/>
      <c r="W26" s="22"/>
      <c r="X26" s="12">
        <v>13163.64181</v>
      </c>
    </row>
    <row r="27" spans="1:24" ht="10.35" customHeight="1">
      <c r="A27" s="7">
        <v>106319</v>
      </c>
      <c r="B27" s="19" t="s">
        <v>26</v>
      </c>
      <c r="C27" s="19"/>
      <c r="D27" s="19"/>
      <c r="E27" s="19"/>
      <c r="F27" s="19"/>
      <c r="G27" s="19"/>
      <c r="H27" s="19"/>
      <c r="I27" s="19"/>
      <c r="J27" s="19"/>
      <c r="K27" s="20" t="s">
        <v>25</v>
      </c>
      <c r="L27" s="20"/>
      <c r="M27" s="53">
        <v>1</v>
      </c>
      <c r="N27" s="22"/>
      <c r="O27" s="22"/>
      <c r="P27" s="22"/>
      <c r="Q27" s="22"/>
      <c r="R27" s="24">
        <v>0</v>
      </c>
      <c r="S27" s="22"/>
      <c r="T27" s="22"/>
      <c r="U27" s="24">
        <v>0</v>
      </c>
      <c r="V27" s="22"/>
      <c r="W27" s="22"/>
      <c r="X27" s="12">
        <v>13163.64181</v>
      </c>
    </row>
    <row r="28" spans="1:24" ht="20.45" customHeight="1">
      <c r="A28" s="7">
        <v>106327</v>
      </c>
      <c r="B28" s="19" t="s">
        <v>27</v>
      </c>
      <c r="C28" s="19"/>
      <c r="D28" s="19"/>
      <c r="E28" s="19"/>
      <c r="F28" s="19"/>
      <c r="G28" s="19"/>
      <c r="H28" s="19"/>
      <c r="I28" s="19"/>
      <c r="J28" s="19"/>
      <c r="K28" s="20" t="s">
        <v>19</v>
      </c>
      <c r="L28" s="20"/>
      <c r="M28" s="47">
        <v>69.665</v>
      </c>
      <c r="N28" s="22"/>
      <c r="O28" s="22"/>
      <c r="P28" s="22"/>
      <c r="Q28" s="22"/>
      <c r="R28" s="23">
        <v>69.63</v>
      </c>
      <c r="S28" s="22"/>
      <c r="T28" s="22"/>
      <c r="U28" s="23">
        <v>34.61</v>
      </c>
      <c r="V28" s="22"/>
      <c r="W28" s="22"/>
      <c r="X28" s="12">
        <f t="shared" si="0"/>
        <v>7261.8796</v>
      </c>
    </row>
    <row r="29" spans="1:24" ht="10.9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0.35" customHeight="1">
      <c r="A30" s="28" t="s">
        <v>28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9">
        <f>SUM(X22:X28)</f>
        <v>51389.36352</v>
      </c>
    </row>
    <row r="31" spans="1:24" ht="10.9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10.9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ht="10.35" customHeight="1">
      <c r="A33" s="4" t="s">
        <v>10</v>
      </c>
      <c r="B33" s="44" t="s">
        <v>11</v>
      </c>
      <c r="C33" s="44"/>
      <c r="D33" s="44"/>
      <c r="E33" s="44"/>
      <c r="F33" s="44"/>
      <c r="G33" s="44"/>
      <c r="H33" s="44"/>
      <c r="I33" s="44"/>
      <c r="J33" s="44"/>
      <c r="K33" s="45" t="s">
        <v>12</v>
      </c>
      <c r="L33" s="45"/>
      <c r="M33" s="38" t="s">
        <v>13</v>
      </c>
      <c r="N33" s="38"/>
      <c r="O33" s="38"/>
      <c r="P33" s="38"/>
      <c r="Q33" s="38"/>
      <c r="R33" s="38" t="s">
        <v>14</v>
      </c>
      <c r="S33" s="38"/>
      <c r="T33" s="38"/>
      <c r="U33" s="38" t="s">
        <v>15</v>
      </c>
      <c r="V33" s="38"/>
      <c r="W33" s="38"/>
      <c r="X33" s="5" t="s">
        <v>16</v>
      </c>
    </row>
    <row r="34" spans="1:24" ht="10.35" customHeight="1">
      <c r="A34" s="6">
        <v>165</v>
      </c>
      <c r="B34" s="46" t="s">
        <v>29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 ht="10.35" customHeight="1">
      <c r="A35" s="7">
        <v>30106</v>
      </c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20" t="s">
        <v>19</v>
      </c>
      <c r="L35" s="20"/>
      <c r="M35" s="21">
        <v>140.266</v>
      </c>
      <c r="N35" s="22"/>
      <c r="O35" s="22"/>
      <c r="P35" s="22"/>
      <c r="Q35" s="22"/>
      <c r="R35" s="23">
        <v>25.73</v>
      </c>
      <c r="S35" s="22"/>
      <c r="T35" s="22"/>
      <c r="U35" s="24">
        <v>0</v>
      </c>
      <c r="V35" s="22"/>
      <c r="W35" s="22"/>
      <c r="X35" s="12">
        <f aca="true" t="shared" si="1" ref="X35:X37">(U35+R35)*M35</f>
        <v>3609.04418</v>
      </c>
    </row>
    <row r="36" spans="1:24" ht="10.35" customHeight="1">
      <c r="A36" s="7">
        <v>72085</v>
      </c>
      <c r="B36" s="19" t="s">
        <v>31</v>
      </c>
      <c r="C36" s="19"/>
      <c r="D36" s="19"/>
      <c r="E36" s="19"/>
      <c r="F36" s="19"/>
      <c r="G36" s="19"/>
      <c r="H36" s="19"/>
      <c r="I36" s="19"/>
      <c r="J36" s="19"/>
      <c r="K36" s="20" t="s">
        <v>32</v>
      </c>
      <c r="L36" s="20"/>
      <c r="M36" s="21">
        <v>223</v>
      </c>
      <c r="N36" s="22"/>
      <c r="O36" s="22"/>
      <c r="P36" s="22"/>
      <c r="Q36" s="22"/>
      <c r="R36" s="51">
        <v>160</v>
      </c>
      <c r="S36" s="22"/>
      <c r="T36" s="22"/>
      <c r="U36" s="24">
        <v>0</v>
      </c>
      <c r="V36" s="22"/>
      <c r="W36" s="22"/>
      <c r="X36" s="12">
        <f t="shared" si="1"/>
        <v>35680</v>
      </c>
    </row>
    <row r="37" spans="1:24" ht="10.35" customHeight="1">
      <c r="A37" s="7">
        <v>106326</v>
      </c>
      <c r="B37" s="19" t="s">
        <v>33</v>
      </c>
      <c r="C37" s="19"/>
      <c r="D37" s="19"/>
      <c r="E37" s="19"/>
      <c r="F37" s="19"/>
      <c r="G37" s="19"/>
      <c r="H37" s="19"/>
      <c r="I37" s="19"/>
      <c r="J37" s="19"/>
      <c r="K37" s="20" t="s">
        <v>34</v>
      </c>
      <c r="L37" s="20"/>
      <c r="M37" s="53">
        <v>3</v>
      </c>
      <c r="N37" s="22"/>
      <c r="O37" s="22"/>
      <c r="P37" s="22"/>
      <c r="Q37" s="22"/>
      <c r="R37" s="24">
        <v>0</v>
      </c>
      <c r="S37" s="22"/>
      <c r="T37" s="22"/>
      <c r="U37" s="55">
        <v>16000</v>
      </c>
      <c r="V37" s="22"/>
      <c r="W37" s="22"/>
      <c r="X37" s="12">
        <f t="shared" si="1"/>
        <v>48000</v>
      </c>
    </row>
    <row r="38" spans="1:24" ht="10.9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ht="10.35" customHeight="1">
      <c r="A39" s="28" t="s">
        <v>28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0">
        <f>SUM(X35:X37)</f>
        <v>87289.04418</v>
      </c>
    </row>
    <row r="40" spans="1:24" ht="10.9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ht="10.9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ht="10.35" customHeight="1">
      <c r="A42" s="4" t="s">
        <v>10</v>
      </c>
      <c r="B42" s="44" t="s">
        <v>11</v>
      </c>
      <c r="C42" s="44"/>
      <c r="D42" s="44"/>
      <c r="E42" s="44"/>
      <c r="F42" s="44"/>
      <c r="G42" s="44"/>
      <c r="H42" s="44"/>
      <c r="I42" s="44"/>
      <c r="J42" s="44"/>
      <c r="K42" s="45" t="s">
        <v>12</v>
      </c>
      <c r="L42" s="45"/>
      <c r="M42" s="38" t="s">
        <v>13</v>
      </c>
      <c r="N42" s="38"/>
      <c r="O42" s="38"/>
      <c r="P42" s="38"/>
      <c r="Q42" s="38"/>
      <c r="R42" s="38" t="s">
        <v>14</v>
      </c>
      <c r="S42" s="38"/>
      <c r="T42" s="38"/>
      <c r="U42" s="38" t="s">
        <v>15</v>
      </c>
      <c r="V42" s="38"/>
      <c r="W42" s="38"/>
      <c r="X42" s="5" t="s">
        <v>16</v>
      </c>
    </row>
    <row r="43" spans="1:24" ht="10.35" customHeight="1">
      <c r="A43" s="6">
        <v>166</v>
      </c>
      <c r="B43" s="46" t="s">
        <v>35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  <row r="44" spans="1:24" ht="10.35" customHeight="1">
      <c r="A44" s="7">
        <v>40103</v>
      </c>
      <c r="B44" s="19" t="s">
        <v>36</v>
      </c>
      <c r="C44" s="19"/>
      <c r="D44" s="19"/>
      <c r="E44" s="19"/>
      <c r="F44" s="19"/>
      <c r="G44" s="19"/>
      <c r="H44" s="19"/>
      <c r="I44" s="19"/>
      <c r="J44" s="19"/>
      <c r="K44" s="20" t="s">
        <v>19</v>
      </c>
      <c r="L44" s="20"/>
      <c r="M44" s="47">
        <v>55.56</v>
      </c>
      <c r="N44" s="22"/>
      <c r="O44" s="22"/>
      <c r="P44" s="22"/>
      <c r="Q44" s="22"/>
      <c r="R44" s="24">
        <v>0</v>
      </c>
      <c r="S44" s="22"/>
      <c r="T44" s="22"/>
      <c r="U44" s="23">
        <v>33.08</v>
      </c>
      <c r="V44" s="22"/>
      <c r="W44" s="22"/>
      <c r="X44" s="12">
        <f>(U44+R44)*M44</f>
        <v>1837.9248</v>
      </c>
    </row>
    <row r="45" spans="1:24" ht="10.9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ht="10.35" customHeight="1">
      <c r="A46" s="28" t="s">
        <v>28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11">
        <f>X44</f>
        <v>1837.9248</v>
      </c>
    </row>
    <row r="47" spans="1:24" ht="10.9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ht="10.9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ht="10.35" customHeight="1">
      <c r="A49" s="4" t="s">
        <v>10</v>
      </c>
      <c r="B49" s="44" t="s">
        <v>11</v>
      </c>
      <c r="C49" s="44"/>
      <c r="D49" s="44"/>
      <c r="E49" s="44"/>
      <c r="F49" s="44"/>
      <c r="G49" s="44"/>
      <c r="H49" s="44"/>
      <c r="I49" s="44"/>
      <c r="J49" s="44"/>
      <c r="K49" s="45" t="s">
        <v>12</v>
      </c>
      <c r="L49" s="45"/>
      <c r="M49" s="38" t="s">
        <v>13</v>
      </c>
      <c r="N49" s="38"/>
      <c r="O49" s="38"/>
      <c r="P49" s="38"/>
      <c r="Q49" s="38"/>
      <c r="R49" s="38" t="s">
        <v>14</v>
      </c>
      <c r="S49" s="38"/>
      <c r="T49" s="38"/>
      <c r="U49" s="38" t="s">
        <v>15</v>
      </c>
      <c r="V49" s="38"/>
      <c r="W49" s="38"/>
      <c r="X49" s="5" t="s">
        <v>16</v>
      </c>
    </row>
    <row r="50" spans="1:24" ht="10.35" customHeight="1">
      <c r="A50" s="6">
        <v>169</v>
      </c>
      <c r="B50" s="46" t="s">
        <v>37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</row>
    <row r="51" spans="1:24" ht="10.35" customHeight="1">
      <c r="A51" s="7">
        <v>51023</v>
      </c>
      <c r="B51" s="19" t="s">
        <v>38</v>
      </c>
      <c r="C51" s="19"/>
      <c r="D51" s="19"/>
      <c r="E51" s="19"/>
      <c r="F51" s="19"/>
      <c r="G51" s="19"/>
      <c r="H51" s="19"/>
      <c r="I51" s="19"/>
      <c r="J51" s="19"/>
      <c r="K51" s="20" t="s">
        <v>19</v>
      </c>
      <c r="L51" s="20"/>
      <c r="M51" s="47">
        <v>28</v>
      </c>
      <c r="N51" s="22"/>
      <c r="O51" s="22"/>
      <c r="P51" s="22"/>
      <c r="Q51" s="22"/>
      <c r="R51" s="51">
        <v>255</v>
      </c>
      <c r="S51" s="22"/>
      <c r="T51" s="22"/>
      <c r="U51" s="24">
        <v>0</v>
      </c>
      <c r="V51" s="22"/>
      <c r="W51" s="22"/>
      <c r="X51" s="12">
        <f aca="true" t="shared" si="2" ref="X51:X91">(U51+R51)*M51</f>
        <v>7140</v>
      </c>
    </row>
    <row r="52" spans="1:24" ht="10.35" customHeight="1">
      <c r="A52" s="7">
        <v>51026</v>
      </c>
      <c r="B52" s="19" t="s">
        <v>39</v>
      </c>
      <c r="C52" s="19"/>
      <c r="D52" s="19"/>
      <c r="E52" s="19"/>
      <c r="F52" s="19"/>
      <c r="G52" s="19"/>
      <c r="H52" s="19"/>
      <c r="I52" s="19"/>
      <c r="J52" s="19"/>
      <c r="K52" s="20" t="s">
        <v>19</v>
      </c>
      <c r="L52" s="20"/>
      <c r="M52" s="47">
        <v>28</v>
      </c>
      <c r="N52" s="22"/>
      <c r="O52" s="22"/>
      <c r="P52" s="22"/>
      <c r="Q52" s="22"/>
      <c r="R52" s="24">
        <v>0</v>
      </c>
      <c r="S52" s="22"/>
      <c r="T52" s="22"/>
      <c r="U52" s="51">
        <v>122.19</v>
      </c>
      <c r="V52" s="22"/>
      <c r="W52" s="22"/>
      <c r="X52" s="12">
        <f t="shared" si="2"/>
        <v>3421.3199999999997</v>
      </c>
    </row>
    <row r="53" spans="1:24" ht="10.35" customHeight="1">
      <c r="A53" s="7">
        <v>70533</v>
      </c>
      <c r="B53" s="19" t="s">
        <v>122</v>
      </c>
      <c r="C53" s="19"/>
      <c r="D53" s="19"/>
      <c r="E53" s="19"/>
      <c r="F53" s="19"/>
      <c r="G53" s="19"/>
      <c r="H53" s="19"/>
      <c r="I53" s="19"/>
      <c r="J53" s="19"/>
      <c r="K53" s="20" t="s">
        <v>40</v>
      </c>
      <c r="L53" s="20"/>
      <c r="M53" s="25">
        <v>2836</v>
      </c>
      <c r="N53" s="22"/>
      <c r="O53" s="22"/>
      <c r="P53" s="22"/>
      <c r="Q53" s="22"/>
      <c r="R53" s="24">
        <v>6.71</v>
      </c>
      <c r="S53" s="22"/>
      <c r="T53" s="22"/>
      <c r="U53" s="24">
        <v>1.47</v>
      </c>
      <c r="V53" s="22"/>
      <c r="W53" s="22"/>
      <c r="X53" s="12">
        <f t="shared" si="2"/>
        <v>23198.48</v>
      </c>
    </row>
    <row r="54" spans="1:24" ht="10.35" customHeight="1">
      <c r="A54" s="7">
        <v>70535</v>
      </c>
      <c r="B54" s="19" t="s">
        <v>123</v>
      </c>
      <c r="C54" s="19"/>
      <c r="D54" s="19"/>
      <c r="E54" s="19"/>
      <c r="F54" s="19"/>
      <c r="G54" s="19"/>
      <c r="H54" s="19"/>
      <c r="I54" s="19"/>
      <c r="J54" s="19"/>
      <c r="K54" s="20" t="s">
        <v>40</v>
      </c>
      <c r="L54" s="20"/>
      <c r="M54" s="25">
        <v>1879</v>
      </c>
      <c r="N54" s="22"/>
      <c r="O54" s="22"/>
      <c r="P54" s="22"/>
      <c r="Q54" s="22"/>
      <c r="R54" s="23">
        <v>16.47</v>
      </c>
      <c r="S54" s="22"/>
      <c r="T54" s="22"/>
      <c r="U54" s="24">
        <v>1.71</v>
      </c>
      <c r="V54" s="22"/>
      <c r="W54" s="22"/>
      <c r="X54" s="12">
        <f t="shared" si="2"/>
        <v>34160.22</v>
      </c>
    </row>
    <row r="55" spans="1:24" ht="10.35" customHeight="1">
      <c r="A55" s="7">
        <v>70536</v>
      </c>
      <c r="B55" s="19" t="s">
        <v>124</v>
      </c>
      <c r="C55" s="19"/>
      <c r="D55" s="19"/>
      <c r="E55" s="19"/>
      <c r="F55" s="19"/>
      <c r="G55" s="19"/>
      <c r="H55" s="19"/>
      <c r="I55" s="19"/>
      <c r="J55" s="19"/>
      <c r="K55" s="20" t="s">
        <v>40</v>
      </c>
      <c r="L55" s="20"/>
      <c r="M55" s="25">
        <v>4685</v>
      </c>
      <c r="N55" s="22"/>
      <c r="O55" s="22"/>
      <c r="P55" s="22"/>
      <c r="Q55" s="22"/>
      <c r="R55" s="23">
        <v>24.5</v>
      </c>
      <c r="S55" s="22"/>
      <c r="T55" s="22"/>
      <c r="U55" s="24">
        <v>1.95</v>
      </c>
      <c r="V55" s="22"/>
      <c r="W55" s="22"/>
      <c r="X55" s="12">
        <f t="shared" si="2"/>
        <v>123918.25</v>
      </c>
    </row>
    <row r="56" spans="1:24" ht="10.35" customHeight="1">
      <c r="A56" s="7">
        <v>70537</v>
      </c>
      <c r="B56" s="19" t="s">
        <v>125</v>
      </c>
      <c r="C56" s="19"/>
      <c r="D56" s="19"/>
      <c r="E56" s="19"/>
      <c r="F56" s="19"/>
      <c r="G56" s="19"/>
      <c r="H56" s="19"/>
      <c r="I56" s="19"/>
      <c r="J56" s="19"/>
      <c r="K56" s="20" t="s">
        <v>40</v>
      </c>
      <c r="L56" s="20"/>
      <c r="M56" s="25">
        <v>1150</v>
      </c>
      <c r="N56" s="22"/>
      <c r="O56" s="22"/>
      <c r="P56" s="22"/>
      <c r="Q56" s="22"/>
      <c r="R56" s="23">
        <v>40.58</v>
      </c>
      <c r="S56" s="22"/>
      <c r="T56" s="22"/>
      <c r="U56" s="24">
        <v>2.08</v>
      </c>
      <c r="V56" s="22"/>
      <c r="W56" s="22"/>
      <c r="X56" s="12">
        <f t="shared" si="2"/>
        <v>49058.99999999999</v>
      </c>
    </row>
    <row r="57" spans="1:24" ht="10.35" customHeight="1">
      <c r="A57" s="7">
        <v>70580</v>
      </c>
      <c r="B57" s="19" t="s">
        <v>126</v>
      </c>
      <c r="C57" s="19"/>
      <c r="D57" s="19"/>
      <c r="E57" s="19"/>
      <c r="F57" s="19"/>
      <c r="G57" s="19"/>
      <c r="H57" s="19"/>
      <c r="I57" s="19"/>
      <c r="J57" s="19"/>
      <c r="K57" s="20" t="s">
        <v>40</v>
      </c>
      <c r="L57" s="20"/>
      <c r="M57" s="21">
        <v>135</v>
      </c>
      <c r="N57" s="22"/>
      <c r="O57" s="22"/>
      <c r="P57" s="22"/>
      <c r="Q57" s="22"/>
      <c r="R57" s="24">
        <v>0.63</v>
      </c>
      <c r="S57" s="22"/>
      <c r="T57" s="22"/>
      <c r="U57" s="24">
        <v>1.22</v>
      </c>
      <c r="V57" s="22"/>
      <c r="W57" s="22"/>
      <c r="X57" s="12">
        <f t="shared" si="2"/>
        <v>249.75</v>
      </c>
    </row>
    <row r="58" spans="1:24" ht="10.35" customHeight="1">
      <c r="A58" s="7">
        <v>70586</v>
      </c>
      <c r="B58" s="19" t="s">
        <v>127</v>
      </c>
      <c r="C58" s="19"/>
      <c r="D58" s="19"/>
      <c r="E58" s="19"/>
      <c r="F58" s="19"/>
      <c r="G58" s="19"/>
      <c r="H58" s="19"/>
      <c r="I58" s="19"/>
      <c r="J58" s="19"/>
      <c r="K58" s="20" t="s">
        <v>40</v>
      </c>
      <c r="L58" s="20"/>
      <c r="M58" s="21">
        <v>90</v>
      </c>
      <c r="N58" s="22"/>
      <c r="O58" s="22"/>
      <c r="P58" s="22"/>
      <c r="Q58" s="22"/>
      <c r="R58" s="24">
        <v>8.99</v>
      </c>
      <c r="S58" s="22"/>
      <c r="T58" s="22"/>
      <c r="U58" s="24">
        <v>2.08</v>
      </c>
      <c r="V58" s="22"/>
      <c r="W58" s="22"/>
      <c r="X58" s="12">
        <f t="shared" si="2"/>
        <v>996.3000000000001</v>
      </c>
    </row>
    <row r="59" spans="1:24" ht="10.35" customHeight="1">
      <c r="A59" s="7">
        <v>70587</v>
      </c>
      <c r="B59" s="19" t="s">
        <v>128</v>
      </c>
      <c r="C59" s="19"/>
      <c r="D59" s="19"/>
      <c r="E59" s="19"/>
      <c r="F59" s="19"/>
      <c r="G59" s="19"/>
      <c r="H59" s="19"/>
      <c r="I59" s="19"/>
      <c r="J59" s="19"/>
      <c r="K59" s="20" t="s">
        <v>40</v>
      </c>
      <c r="L59" s="20"/>
      <c r="M59" s="21">
        <v>285</v>
      </c>
      <c r="N59" s="22"/>
      <c r="O59" s="22"/>
      <c r="P59" s="22"/>
      <c r="Q59" s="22"/>
      <c r="R59" s="23">
        <v>11.45</v>
      </c>
      <c r="S59" s="22"/>
      <c r="T59" s="22"/>
      <c r="U59" s="24">
        <v>2.57</v>
      </c>
      <c r="V59" s="22"/>
      <c r="W59" s="22"/>
      <c r="X59" s="12">
        <f t="shared" si="2"/>
        <v>3995.7</v>
      </c>
    </row>
    <row r="60" spans="1:24" ht="10.35" customHeight="1">
      <c r="A60" s="7">
        <v>70922</v>
      </c>
      <c r="B60" s="19" t="s">
        <v>41</v>
      </c>
      <c r="C60" s="19"/>
      <c r="D60" s="19"/>
      <c r="E60" s="19"/>
      <c r="F60" s="19"/>
      <c r="G60" s="19"/>
      <c r="H60" s="19"/>
      <c r="I60" s="19"/>
      <c r="J60" s="19"/>
      <c r="K60" s="20" t="s">
        <v>42</v>
      </c>
      <c r="L60" s="20"/>
      <c r="M60" s="47">
        <v>9</v>
      </c>
      <c r="N60" s="22"/>
      <c r="O60" s="22"/>
      <c r="P60" s="22"/>
      <c r="Q60" s="22"/>
      <c r="R60" s="23">
        <v>17.42</v>
      </c>
      <c r="S60" s="22"/>
      <c r="T60" s="22"/>
      <c r="U60" s="24">
        <v>4.89</v>
      </c>
      <c r="V60" s="22"/>
      <c r="W60" s="22"/>
      <c r="X60" s="12">
        <f t="shared" si="2"/>
        <v>200.79000000000002</v>
      </c>
    </row>
    <row r="61" spans="1:24" ht="12.75">
      <c r="A61" s="7">
        <v>71016</v>
      </c>
      <c r="B61" s="19" t="s">
        <v>43</v>
      </c>
      <c r="C61" s="19"/>
      <c r="D61" s="19"/>
      <c r="E61" s="19"/>
      <c r="F61" s="19"/>
      <c r="G61" s="19"/>
      <c r="H61" s="19"/>
      <c r="I61" s="19"/>
      <c r="J61" s="19"/>
      <c r="K61" s="20" t="s">
        <v>44</v>
      </c>
      <c r="L61" s="20"/>
      <c r="M61" s="47">
        <v>40</v>
      </c>
      <c r="N61" s="22"/>
      <c r="O61" s="22"/>
      <c r="P61" s="22"/>
      <c r="Q61" s="22"/>
      <c r="R61" s="24">
        <v>1.75</v>
      </c>
      <c r="S61" s="22"/>
      <c r="T61" s="22"/>
      <c r="U61" s="24">
        <v>9.77</v>
      </c>
      <c r="V61" s="22"/>
      <c r="W61" s="22"/>
      <c r="X61" s="12">
        <f t="shared" si="2"/>
        <v>460.79999999999995</v>
      </c>
    </row>
    <row r="62" spans="1:24" ht="10.35" customHeight="1">
      <c r="A62" s="7">
        <v>71172</v>
      </c>
      <c r="B62" s="19" t="s">
        <v>45</v>
      </c>
      <c r="C62" s="19"/>
      <c r="D62" s="19"/>
      <c r="E62" s="19"/>
      <c r="F62" s="19"/>
      <c r="G62" s="19"/>
      <c r="H62" s="19"/>
      <c r="I62" s="19"/>
      <c r="J62" s="19"/>
      <c r="K62" s="20" t="s">
        <v>42</v>
      </c>
      <c r="L62" s="20"/>
      <c r="M62" s="47">
        <v>54</v>
      </c>
      <c r="N62" s="22"/>
      <c r="O62" s="22"/>
      <c r="P62" s="22"/>
      <c r="Q62" s="22"/>
      <c r="R62" s="24">
        <v>8.56</v>
      </c>
      <c r="S62" s="22"/>
      <c r="T62" s="22"/>
      <c r="U62" s="24">
        <v>7.33</v>
      </c>
      <c r="V62" s="22"/>
      <c r="W62" s="22"/>
      <c r="X62" s="12">
        <f t="shared" si="2"/>
        <v>858.0600000000001</v>
      </c>
    </row>
    <row r="63" spans="1:24" ht="10.35" customHeight="1">
      <c r="A63" s="7">
        <v>71175</v>
      </c>
      <c r="B63" s="19" t="s">
        <v>46</v>
      </c>
      <c r="C63" s="19"/>
      <c r="D63" s="19"/>
      <c r="E63" s="19"/>
      <c r="F63" s="19"/>
      <c r="G63" s="19"/>
      <c r="H63" s="19"/>
      <c r="I63" s="19"/>
      <c r="J63" s="19"/>
      <c r="K63" s="20" t="s">
        <v>42</v>
      </c>
      <c r="L63" s="20"/>
      <c r="M63" s="47">
        <v>9</v>
      </c>
      <c r="N63" s="22"/>
      <c r="O63" s="22"/>
      <c r="P63" s="22"/>
      <c r="Q63" s="22"/>
      <c r="R63" s="23">
        <v>69</v>
      </c>
      <c r="S63" s="22"/>
      <c r="T63" s="22"/>
      <c r="U63" s="23">
        <v>21.99</v>
      </c>
      <c r="V63" s="22"/>
      <c r="W63" s="22"/>
      <c r="X63" s="12">
        <f t="shared" si="2"/>
        <v>818.91</v>
      </c>
    </row>
    <row r="64" spans="1:24" ht="10.35" customHeight="1">
      <c r="A64" s="7">
        <v>71198</v>
      </c>
      <c r="B64" s="19" t="s">
        <v>47</v>
      </c>
      <c r="C64" s="19"/>
      <c r="D64" s="19"/>
      <c r="E64" s="19"/>
      <c r="F64" s="19"/>
      <c r="G64" s="19"/>
      <c r="H64" s="19"/>
      <c r="I64" s="19"/>
      <c r="J64" s="19"/>
      <c r="K64" s="20" t="s">
        <v>40</v>
      </c>
      <c r="L64" s="20"/>
      <c r="M64" s="25">
        <v>7000</v>
      </c>
      <c r="N64" s="22"/>
      <c r="O64" s="22"/>
      <c r="P64" s="22"/>
      <c r="Q64" s="22"/>
      <c r="R64" s="24">
        <v>2.21</v>
      </c>
      <c r="S64" s="22"/>
      <c r="T64" s="22"/>
      <c r="U64" s="23">
        <v>12.22</v>
      </c>
      <c r="V64" s="22"/>
      <c r="W64" s="22"/>
      <c r="X64" s="12">
        <f t="shared" si="2"/>
        <v>101010</v>
      </c>
    </row>
    <row r="65" spans="1:24" ht="10.35" customHeight="1">
      <c r="A65" s="7">
        <v>71199</v>
      </c>
      <c r="B65" s="19" t="s">
        <v>48</v>
      </c>
      <c r="C65" s="19"/>
      <c r="D65" s="19"/>
      <c r="E65" s="19"/>
      <c r="F65" s="19"/>
      <c r="G65" s="19"/>
      <c r="H65" s="19"/>
      <c r="I65" s="19"/>
      <c r="J65" s="19"/>
      <c r="K65" s="20" t="s">
        <v>40</v>
      </c>
      <c r="L65" s="20"/>
      <c r="M65" s="21">
        <v>150</v>
      </c>
      <c r="N65" s="22"/>
      <c r="O65" s="22"/>
      <c r="P65" s="22"/>
      <c r="Q65" s="22"/>
      <c r="R65" s="24">
        <v>3.61</v>
      </c>
      <c r="S65" s="22"/>
      <c r="T65" s="22"/>
      <c r="U65" s="23">
        <v>19.55</v>
      </c>
      <c r="V65" s="22"/>
      <c r="W65" s="22"/>
      <c r="X65" s="12">
        <f t="shared" si="2"/>
        <v>3474</v>
      </c>
    </row>
    <row r="66" spans="1:24" ht="10.35" customHeight="1">
      <c r="A66" s="7">
        <v>71217</v>
      </c>
      <c r="B66" s="19" t="s">
        <v>49</v>
      </c>
      <c r="C66" s="19"/>
      <c r="D66" s="19"/>
      <c r="E66" s="19"/>
      <c r="F66" s="19"/>
      <c r="G66" s="19"/>
      <c r="H66" s="19"/>
      <c r="I66" s="19"/>
      <c r="J66" s="19"/>
      <c r="K66" s="20" t="s">
        <v>40</v>
      </c>
      <c r="L66" s="20"/>
      <c r="M66" s="21">
        <v>100</v>
      </c>
      <c r="N66" s="22"/>
      <c r="O66" s="22"/>
      <c r="P66" s="22"/>
      <c r="Q66" s="22"/>
      <c r="R66" s="51">
        <v>109</v>
      </c>
      <c r="S66" s="22"/>
      <c r="T66" s="22"/>
      <c r="U66" s="23">
        <v>39.11</v>
      </c>
      <c r="V66" s="22"/>
      <c r="W66" s="22"/>
      <c r="X66" s="12">
        <f t="shared" si="2"/>
        <v>14811.000000000002</v>
      </c>
    </row>
    <row r="67" spans="1:24" ht="10.35" customHeight="1">
      <c r="A67" s="7">
        <v>71321</v>
      </c>
      <c r="B67" s="19" t="s">
        <v>50</v>
      </c>
      <c r="C67" s="19"/>
      <c r="D67" s="19"/>
      <c r="E67" s="19"/>
      <c r="F67" s="19"/>
      <c r="G67" s="19"/>
      <c r="H67" s="19"/>
      <c r="I67" s="19"/>
      <c r="J67" s="19"/>
      <c r="K67" s="20" t="s">
        <v>42</v>
      </c>
      <c r="L67" s="20"/>
      <c r="M67" s="21">
        <v>17</v>
      </c>
      <c r="N67" s="22"/>
      <c r="O67" s="22"/>
      <c r="P67" s="22"/>
      <c r="Q67" s="22"/>
      <c r="R67" s="51">
        <v>9.74</v>
      </c>
      <c r="S67" s="22"/>
      <c r="T67" s="22"/>
      <c r="U67" s="23">
        <v>4.89</v>
      </c>
      <c r="V67" s="22"/>
      <c r="W67" s="22"/>
      <c r="X67" s="12">
        <f t="shared" si="2"/>
        <v>248.70999999999998</v>
      </c>
    </row>
    <row r="68" spans="1:24" ht="10.35" customHeight="1">
      <c r="A68" s="60"/>
      <c r="B68" s="18"/>
      <c r="C68" s="18"/>
      <c r="D68" s="18"/>
      <c r="E68" s="18"/>
      <c r="F68" s="18"/>
      <c r="G68" s="18"/>
      <c r="H68" s="18"/>
      <c r="I68" s="18"/>
      <c r="J68" s="18"/>
      <c r="K68" s="61"/>
      <c r="L68" s="61"/>
      <c r="M68" s="62"/>
      <c r="N68" s="17"/>
      <c r="O68" s="17"/>
      <c r="P68" s="17"/>
      <c r="Q68" s="17"/>
      <c r="R68" s="63"/>
      <c r="S68" s="17"/>
      <c r="T68" s="17"/>
      <c r="U68" s="63"/>
      <c r="V68" s="17"/>
      <c r="W68" s="17"/>
      <c r="X68" s="64"/>
    </row>
    <row r="69" spans="1:24" ht="10.35" customHeight="1">
      <c r="A69" s="60"/>
      <c r="B69" s="18"/>
      <c r="C69" s="18"/>
      <c r="D69" s="18"/>
      <c r="E69" s="18"/>
      <c r="F69" s="18"/>
      <c r="G69" s="18"/>
      <c r="H69" s="18"/>
      <c r="I69" s="18"/>
      <c r="J69" s="18"/>
      <c r="K69" s="61"/>
      <c r="L69" s="61"/>
      <c r="M69" s="62"/>
      <c r="N69" s="17"/>
      <c r="O69" s="17"/>
      <c r="P69" s="17"/>
      <c r="Q69" s="17"/>
      <c r="R69" s="63"/>
      <c r="S69" s="17"/>
      <c r="T69" s="17"/>
      <c r="U69" s="63"/>
      <c r="V69" s="17"/>
      <c r="W69" s="17"/>
      <c r="X69" s="64"/>
    </row>
    <row r="70" spans="1:24" ht="10.35" customHeight="1">
      <c r="A70" s="60"/>
      <c r="B70" s="18"/>
      <c r="C70" s="18"/>
      <c r="D70" s="18"/>
      <c r="E70" s="18"/>
      <c r="F70" s="18"/>
      <c r="G70" s="18"/>
      <c r="H70" s="18"/>
      <c r="I70" s="18"/>
      <c r="J70" s="18"/>
      <c r="K70" s="61"/>
      <c r="L70" s="61"/>
      <c r="M70" s="62"/>
      <c r="N70" s="17"/>
      <c r="O70" s="17"/>
      <c r="P70" s="17"/>
      <c r="Q70" s="17"/>
      <c r="R70" s="63"/>
      <c r="S70" s="17"/>
      <c r="T70" s="17"/>
      <c r="U70" s="63"/>
      <c r="V70" s="17"/>
      <c r="W70" s="17"/>
      <c r="X70" s="64"/>
    </row>
    <row r="71" spans="1:24" ht="10.35" customHeight="1">
      <c r="A71" s="60"/>
      <c r="B71" s="18"/>
      <c r="C71" s="18"/>
      <c r="D71" s="18"/>
      <c r="E71" s="18"/>
      <c r="F71" s="18"/>
      <c r="G71" s="18"/>
      <c r="H71" s="18"/>
      <c r="I71" s="18"/>
      <c r="J71" s="18"/>
      <c r="K71" s="61"/>
      <c r="L71" s="61"/>
      <c r="M71" s="62"/>
      <c r="N71" s="17"/>
      <c r="O71" s="17"/>
      <c r="P71" s="17"/>
      <c r="Q71" s="17"/>
      <c r="R71" s="63"/>
      <c r="S71" s="17"/>
      <c r="T71" s="17"/>
      <c r="U71" s="63"/>
      <c r="V71" s="17"/>
      <c r="W71" s="17"/>
      <c r="X71" s="64"/>
    </row>
    <row r="72" spans="1:24" ht="10.35" customHeight="1">
      <c r="A72" s="60"/>
      <c r="B72" s="18"/>
      <c r="C72" s="18"/>
      <c r="D72" s="18"/>
      <c r="E72" s="18"/>
      <c r="F72" s="18"/>
      <c r="G72" s="18"/>
      <c r="H72" s="18"/>
      <c r="I72" s="18"/>
      <c r="J72" s="18"/>
      <c r="K72" s="61"/>
      <c r="L72" s="61"/>
      <c r="M72" s="62"/>
      <c r="N72" s="17"/>
      <c r="O72" s="17"/>
      <c r="P72" s="17"/>
      <c r="Q72" s="17"/>
      <c r="R72" s="63"/>
      <c r="S72" s="17"/>
      <c r="T72" s="17"/>
      <c r="U72" s="63"/>
      <c r="V72" s="17"/>
      <c r="W72" s="17"/>
      <c r="X72" s="64"/>
    </row>
    <row r="73" spans="1:24" ht="10.35" customHeight="1">
      <c r="A73" s="60"/>
      <c r="B73" s="18"/>
      <c r="C73" s="18"/>
      <c r="D73" s="18"/>
      <c r="E73" s="18"/>
      <c r="F73" s="18"/>
      <c r="G73" s="18"/>
      <c r="H73" s="18"/>
      <c r="I73" s="18"/>
      <c r="J73" s="18"/>
      <c r="K73" s="61"/>
      <c r="L73" s="61"/>
      <c r="M73" s="62"/>
      <c r="N73" s="17"/>
      <c r="O73" s="17"/>
      <c r="P73" s="17"/>
      <c r="Q73" s="17"/>
      <c r="R73" s="63"/>
      <c r="S73" s="17"/>
      <c r="T73" s="17"/>
      <c r="U73" s="63"/>
      <c r="V73" s="17"/>
      <c r="W73" s="17"/>
      <c r="X73" s="64"/>
    </row>
    <row r="74" spans="1:24" ht="10.35" customHeight="1">
      <c r="A74" s="60"/>
      <c r="B74" s="18"/>
      <c r="C74" s="18"/>
      <c r="D74" s="18"/>
      <c r="E74" s="18"/>
      <c r="F74" s="18"/>
      <c r="G74" s="18"/>
      <c r="H74" s="18"/>
      <c r="I74" s="18"/>
      <c r="J74" s="18"/>
      <c r="K74" s="61"/>
      <c r="L74" s="61"/>
      <c r="M74" s="62"/>
      <c r="N74" s="17"/>
      <c r="O74" s="17"/>
      <c r="P74" s="17"/>
      <c r="Q74" s="17"/>
      <c r="R74" s="63"/>
      <c r="S74" s="17"/>
      <c r="T74" s="17"/>
      <c r="U74" s="63"/>
      <c r="V74" s="17"/>
      <c r="W74" s="17"/>
      <c r="X74" s="64"/>
    </row>
    <row r="75" spans="1:24" ht="10.35" customHeight="1">
      <c r="A75" s="7">
        <v>71331</v>
      </c>
      <c r="B75" s="19" t="s">
        <v>51</v>
      </c>
      <c r="C75" s="19"/>
      <c r="D75" s="19"/>
      <c r="E75" s="19"/>
      <c r="F75" s="19"/>
      <c r="G75" s="19"/>
      <c r="H75" s="19"/>
      <c r="I75" s="19"/>
      <c r="J75" s="19"/>
      <c r="K75" s="20" t="s">
        <v>42</v>
      </c>
      <c r="L75" s="20"/>
      <c r="M75" s="53">
        <v>20</v>
      </c>
      <c r="N75" s="22"/>
      <c r="O75" s="22"/>
      <c r="P75" s="22"/>
      <c r="Q75" s="22"/>
      <c r="R75" s="23">
        <v>3.15</v>
      </c>
      <c r="S75" s="22"/>
      <c r="T75" s="22"/>
      <c r="U75" s="24">
        <v>9.77</v>
      </c>
      <c r="V75" s="22"/>
      <c r="W75" s="22"/>
      <c r="X75" s="12">
        <f t="shared" si="2"/>
        <v>258.4</v>
      </c>
    </row>
    <row r="76" spans="1:24" ht="10.35" customHeight="1">
      <c r="A76" s="7">
        <v>71527</v>
      </c>
      <c r="B76" s="19" t="s">
        <v>52</v>
      </c>
      <c r="C76" s="19"/>
      <c r="D76" s="19"/>
      <c r="E76" s="19"/>
      <c r="F76" s="19"/>
      <c r="G76" s="19"/>
      <c r="H76" s="19"/>
      <c r="I76" s="19"/>
      <c r="J76" s="19"/>
      <c r="K76" s="20" t="s">
        <v>42</v>
      </c>
      <c r="L76" s="20"/>
      <c r="M76" s="53">
        <v>4</v>
      </c>
      <c r="N76" s="22"/>
      <c r="O76" s="22"/>
      <c r="P76" s="22"/>
      <c r="Q76" s="22"/>
      <c r="R76" s="23">
        <v>39.99</v>
      </c>
      <c r="S76" s="22"/>
      <c r="T76" s="22"/>
      <c r="U76" s="24">
        <v>1.95</v>
      </c>
      <c r="V76" s="22"/>
      <c r="W76" s="22"/>
      <c r="X76" s="12">
        <f t="shared" si="2"/>
        <v>167.76000000000002</v>
      </c>
    </row>
    <row r="77" spans="1:24" ht="10.35" customHeight="1">
      <c r="A77" s="7">
        <v>71592</v>
      </c>
      <c r="B77" s="19" t="s">
        <v>53</v>
      </c>
      <c r="C77" s="19"/>
      <c r="D77" s="19"/>
      <c r="E77" s="19"/>
      <c r="F77" s="19"/>
      <c r="G77" s="19"/>
      <c r="H77" s="19"/>
      <c r="I77" s="19"/>
      <c r="J77" s="19"/>
      <c r="K77" s="20" t="s">
        <v>42</v>
      </c>
      <c r="L77" s="20"/>
      <c r="M77" s="21">
        <v>425</v>
      </c>
      <c r="N77" s="22"/>
      <c r="O77" s="22"/>
      <c r="P77" s="22"/>
      <c r="Q77" s="22"/>
      <c r="R77" s="23">
        <v>29.43</v>
      </c>
      <c r="S77" s="22"/>
      <c r="T77" s="22"/>
      <c r="U77" s="24">
        <v>1.95</v>
      </c>
      <c r="V77" s="22"/>
      <c r="W77" s="22"/>
      <c r="X77" s="12">
        <f t="shared" si="2"/>
        <v>13336.5</v>
      </c>
    </row>
    <row r="78" spans="1:24" ht="10.35" customHeight="1">
      <c r="A78" s="7">
        <v>71835</v>
      </c>
      <c r="B78" s="19" t="s">
        <v>54</v>
      </c>
      <c r="C78" s="19"/>
      <c r="D78" s="19"/>
      <c r="E78" s="19"/>
      <c r="F78" s="19"/>
      <c r="G78" s="19"/>
      <c r="H78" s="19"/>
      <c r="I78" s="19"/>
      <c r="J78" s="19"/>
      <c r="K78" s="20" t="s">
        <v>42</v>
      </c>
      <c r="L78" s="20"/>
      <c r="M78" s="47">
        <v>27</v>
      </c>
      <c r="N78" s="22"/>
      <c r="O78" s="22"/>
      <c r="P78" s="22"/>
      <c r="Q78" s="22"/>
      <c r="R78" s="24">
        <v>2.48</v>
      </c>
      <c r="S78" s="22"/>
      <c r="T78" s="22"/>
      <c r="U78" s="24">
        <v>0.16</v>
      </c>
      <c r="V78" s="22"/>
      <c r="W78" s="22"/>
      <c r="X78" s="12">
        <f t="shared" si="2"/>
        <v>71.28</v>
      </c>
    </row>
    <row r="79" spans="1:24" ht="20.45" customHeight="1">
      <c r="A79" s="7">
        <v>72000</v>
      </c>
      <c r="B79" s="19" t="s">
        <v>121</v>
      </c>
      <c r="C79" s="19"/>
      <c r="D79" s="19"/>
      <c r="E79" s="19"/>
      <c r="F79" s="19"/>
      <c r="G79" s="19"/>
      <c r="H79" s="19"/>
      <c r="I79" s="19"/>
      <c r="J79" s="19"/>
      <c r="K79" s="20" t="s">
        <v>19</v>
      </c>
      <c r="L79" s="20"/>
      <c r="M79" s="21">
        <v>185.07</v>
      </c>
      <c r="N79" s="22"/>
      <c r="O79" s="22"/>
      <c r="P79" s="22"/>
      <c r="Q79" s="22"/>
      <c r="R79" s="24">
        <v>0</v>
      </c>
      <c r="S79" s="22"/>
      <c r="T79" s="22"/>
      <c r="U79" s="23">
        <v>38.07</v>
      </c>
      <c r="V79" s="22"/>
      <c r="W79" s="22"/>
      <c r="X79" s="12">
        <f t="shared" si="2"/>
        <v>7045.6149</v>
      </c>
    </row>
    <row r="80" spans="1:24" ht="10.35" customHeight="1">
      <c r="A80" s="7">
        <v>72238</v>
      </c>
      <c r="B80" s="19" t="s">
        <v>55</v>
      </c>
      <c r="C80" s="19"/>
      <c r="D80" s="19"/>
      <c r="E80" s="19"/>
      <c r="F80" s="19"/>
      <c r="G80" s="19"/>
      <c r="H80" s="19"/>
      <c r="I80" s="19"/>
      <c r="J80" s="19"/>
      <c r="K80" s="20" t="s">
        <v>42</v>
      </c>
      <c r="L80" s="20"/>
      <c r="M80" s="53">
        <v>4</v>
      </c>
      <c r="N80" s="22"/>
      <c r="O80" s="22"/>
      <c r="P80" s="22"/>
      <c r="Q80" s="22"/>
      <c r="R80" s="23">
        <v>78.25</v>
      </c>
      <c r="S80" s="22"/>
      <c r="T80" s="22"/>
      <c r="U80" s="23">
        <v>19.55</v>
      </c>
      <c r="V80" s="22"/>
      <c r="W80" s="22"/>
      <c r="X80" s="12">
        <f t="shared" si="2"/>
        <v>391.2</v>
      </c>
    </row>
    <row r="81" spans="1:24" ht="10.35" customHeight="1">
      <c r="A81" s="7">
        <v>72369</v>
      </c>
      <c r="B81" s="19" t="s">
        <v>56</v>
      </c>
      <c r="C81" s="19"/>
      <c r="D81" s="19"/>
      <c r="E81" s="19"/>
      <c r="F81" s="19"/>
      <c r="G81" s="19"/>
      <c r="H81" s="19"/>
      <c r="I81" s="19"/>
      <c r="J81" s="19"/>
      <c r="K81" s="20" t="s">
        <v>42</v>
      </c>
      <c r="L81" s="20"/>
      <c r="M81" s="53">
        <v>1</v>
      </c>
      <c r="N81" s="22"/>
      <c r="O81" s="22"/>
      <c r="P81" s="22"/>
      <c r="Q81" s="22"/>
      <c r="R81" s="51">
        <v>129.49</v>
      </c>
      <c r="S81" s="22"/>
      <c r="T81" s="22"/>
      <c r="U81" s="24">
        <v>7.33</v>
      </c>
      <c r="V81" s="22"/>
      <c r="W81" s="22"/>
      <c r="X81" s="12">
        <f t="shared" si="2"/>
        <v>136.82000000000002</v>
      </c>
    </row>
    <row r="82" spans="1:24" ht="10.35" customHeight="1">
      <c r="A82" s="8" t="s">
        <v>57</v>
      </c>
      <c r="B82" s="19" t="s">
        <v>58</v>
      </c>
      <c r="C82" s="19"/>
      <c r="D82" s="19"/>
      <c r="E82" s="19"/>
      <c r="F82" s="19"/>
      <c r="G82" s="19"/>
      <c r="H82" s="19"/>
      <c r="I82" s="19"/>
      <c r="J82" s="19"/>
      <c r="K82" s="20" t="s">
        <v>59</v>
      </c>
      <c r="L82" s="20"/>
      <c r="M82" s="25">
        <v>3628</v>
      </c>
      <c r="N82" s="22"/>
      <c r="O82" s="22"/>
      <c r="P82" s="22"/>
      <c r="Q82" s="22"/>
      <c r="R82" s="24">
        <v>3.6</v>
      </c>
      <c r="S82" s="22"/>
      <c r="T82" s="22"/>
      <c r="U82" s="24">
        <v>1.47</v>
      </c>
      <c r="V82" s="22"/>
      <c r="W82" s="22"/>
      <c r="X82" s="12">
        <f t="shared" si="2"/>
        <v>18393.960000000003</v>
      </c>
    </row>
    <row r="83" spans="1:24" ht="10.35" customHeight="1">
      <c r="A83" s="8" t="s">
        <v>60</v>
      </c>
      <c r="B83" s="19" t="s">
        <v>61</v>
      </c>
      <c r="C83" s="19"/>
      <c r="D83" s="19"/>
      <c r="E83" s="19"/>
      <c r="F83" s="19"/>
      <c r="G83" s="19"/>
      <c r="H83" s="19"/>
      <c r="I83" s="19"/>
      <c r="J83" s="19"/>
      <c r="K83" s="20" t="s">
        <v>44</v>
      </c>
      <c r="L83" s="20"/>
      <c r="M83" s="47">
        <v>10</v>
      </c>
      <c r="N83" s="22"/>
      <c r="O83" s="22"/>
      <c r="P83" s="22"/>
      <c r="Q83" s="22"/>
      <c r="R83" s="51">
        <v>196.18</v>
      </c>
      <c r="S83" s="22"/>
      <c r="T83" s="22"/>
      <c r="U83" s="23">
        <v>61.1</v>
      </c>
      <c r="V83" s="22"/>
      <c r="W83" s="22"/>
      <c r="X83" s="12">
        <f t="shared" si="2"/>
        <v>2572.8</v>
      </c>
    </row>
    <row r="84" spans="1:24" ht="10.35" customHeight="1">
      <c r="A84" s="8" t="s">
        <v>62</v>
      </c>
      <c r="B84" s="19" t="s">
        <v>63</v>
      </c>
      <c r="C84" s="19"/>
      <c r="D84" s="19"/>
      <c r="E84" s="19"/>
      <c r="F84" s="19"/>
      <c r="G84" s="19"/>
      <c r="H84" s="19"/>
      <c r="I84" s="19"/>
      <c r="J84" s="19"/>
      <c r="K84" s="20" t="s">
        <v>44</v>
      </c>
      <c r="L84" s="20"/>
      <c r="M84" s="21">
        <v>813</v>
      </c>
      <c r="N84" s="22"/>
      <c r="O84" s="22"/>
      <c r="P84" s="22"/>
      <c r="Q84" s="22"/>
      <c r="R84" s="24">
        <v>6.66</v>
      </c>
      <c r="S84" s="22"/>
      <c r="T84" s="22"/>
      <c r="U84" s="24">
        <v>9.77</v>
      </c>
      <c r="V84" s="22"/>
      <c r="W84" s="22"/>
      <c r="X84" s="12">
        <f t="shared" si="2"/>
        <v>13357.59</v>
      </c>
    </row>
    <row r="85" spans="1:24" ht="10.35" customHeight="1">
      <c r="A85" s="8" t="s">
        <v>64</v>
      </c>
      <c r="B85" s="19" t="s">
        <v>65</v>
      </c>
      <c r="C85" s="19"/>
      <c r="D85" s="19"/>
      <c r="E85" s="19"/>
      <c r="F85" s="19"/>
      <c r="G85" s="19"/>
      <c r="H85" s="19"/>
      <c r="I85" s="19"/>
      <c r="J85" s="19"/>
      <c r="K85" s="20" t="s">
        <v>44</v>
      </c>
      <c r="L85" s="20"/>
      <c r="M85" s="47">
        <v>9</v>
      </c>
      <c r="N85" s="22"/>
      <c r="O85" s="22"/>
      <c r="P85" s="22"/>
      <c r="Q85" s="22"/>
      <c r="R85" s="51">
        <v>438.88</v>
      </c>
      <c r="S85" s="22"/>
      <c r="T85" s="22"/>
      <c r="U85" s="23">
        <v>65.99</v>
      </c>
      <c r="V85" s="22"/>
      <c r="W85" s="22"/>
      <c r="X85" s="12">
        <f t="shared" si="2"/>
        <v>4543.83</v>
      </c>
    </row>
    <row r="86" spans="1:24" ht="10.35" customHeight="1">
      <c r="A86" s="8" t="s">
        <v>66</v>
      </c>
      <c r="B86" s="19" t="s">
        <v>67</v>
      </c>
      <c r="C86" s="19"/>
      <c r="D86" s="19"/>
      <c r="E86" s="19"/>
      <c r="F86" s="19"/>
      <c r="G86" s="19"/>
      <c r="H86" s="19"/>
      <c r="I86" s="19"/>
      <c r="J86" s="19"/>
      <c r="K86" s="20" t="s">
        <v>44</v>
      </c>
      <c r="L86" s="20"/>
      <c r="M86" s="47">
        <v>9</v>
      </c>
      <c r="N86" s="22"/>
      <c r="O86" s="22"/>
      <c r="P86" s="22"/>
      <c r="Q86" s="22"/>
      <c r="R86" s="23">
        <v>10.9</v>
      </c>
      <c r="S86" s="22"/>
      <c r="T86" s="22"/>
      <c r="U86" s="24">
        <v>7.33</v>
      </c>
      <c r="V86" s="22"/>
      <c r="W86" s="22"/>
      <c r="X86" s="12">
        <f t="shared" si="2"/>
        <v>164.07</v>
      </c>
    </row>
    <row r="87" spans="1:24" ht="10.35" customHeight="1">
      <c r="A87" s="8" t="s">
        <v>68</v>
      </c>
      <c r="B87" s="19" t="s">
        <v>69</v>
      </c>
      <c r="C87" s="19"/>
      <c r="D87" s="19"/>
      <c r="E87" s="19"/>
      <c r="F87" s="19"/>
      <c r="G87" s="19"/>
      <c r="H87" s="19"/>
      <c r="I87" s="19"/>
      <c r="J87" s="19"/>
      <c r="K87" s="20" t="s">
        <v>44</v>
      </c>
      <c r="L87" s="20"/>
      <c r="M87" s="47">
        <v>9</v>
      </c>
      <c r="N87" s="22"/>
      <c r="O87" s="22"/>
      <c r="P87" s="22"/>
      <c r="Q87" s="22"/>
      <c r="R87" s="23">
        <v>22.24</v>
      </c>
      <c r="S87" s="22"/>
      <c r="T87" s="22"/>
      <c r="U87" s="24">
        <v>4.89</v>
      </c>
      <c r="V87" s="22"/>
      <c r="W87" s="22"/>
      <c r="X87" s="12">
        <f t="shared" si="2"/>
        <v>244.17</v>
      </c>
    </row>
    <row r="88" spans="1:24" ht="10.35" customHeight="1">
      <c r="A88" s="8" t="s">
        <v>70</v>
      </c>
      <c r="B88" s="19" t="s">
        <v>71</v>
      </c>
      <c r="C88" s="19"/>
      <c r="D88" s="19"/>
      <c r="E88" s="19"/>
      <c r="F88" s="19"/>
      <c r="G88" s="19"/>
      <c r="H88" s="19"/>
      <c r="I88" s="19"/>
      <c r="J88" s="19"/>
      <c r="K88" s="20" t="s">
        <v>59</v>
      </c>
      <c r="L88" s="20"/>
      <c r="M88" s="47">
        <v>27</v>
      </c>
      <c r="N88" s="22"/>
      <c r="O88" s="22"/>
      <c r="P88" s="22"/>
      <c r="Q88" s="22"/>
      <c r="R88" s="24">
        <v>0.71</v>
      </c>
      <c r="S88" s="22"/>
      <c r="T88" s="22"/>
      <c r="U88" s="24">
        <v>4.89</v>
      </c>
      <c r="V88" s="22"/>
      <c r="W88" s="22"/>
      <c r="X88" s="12">
        <f t="shared" si="2"/>
        <v>151.2</v>
      </c>
    </row>
    <row r="89" spans="1:24" ht="10.35" customHeight="1">
      <c r="A89" s="8" t="s">
        <v>72</v>
      </c>
      <c r="B89" s="19" t="s">
        <v>73</v>
      </c>
      <c r="C89" s="19"/>
      <c r="D89" s="19"/>
      <c r="E89" s="19"/>
      <c r="F89" s="19"/>
      <c r="G89" s="19"/>
      <c r="H89" s="19"/>
      <c r="I89" s="19"/>
      <c r="J89" s="19"/>
      <c r="K89" s="20" t="s">
        <v>59</v>
      </c>
      <c r="L89" s="20"/>
      <c r="M89" s="54">
        <v>21320</v>
      </c>
      <c r="N89" s="22"/>
      <c r="O89" s="22"/>
      <c r="P89" s="22"/>
      <c r="Q89" s="22"/>
      <c r="R89" s="24">
        <v>0.04</v>
      </c>
      <c r="S89" s="22"/>
      <c r="T89" s="22"/>
      <c r="U89" s="24">
        <v>1.22</v>
      </c>
      <c r="V89" s="22"/>
      <c r="W89" s="22"/>
      <c r="X89" s="12">
        <f t="shared" si="2"/>
        <v>26863.2</v>
      </c>
    </row>
    <row r="90" spans="1:24" ht="10.35" customHeight="1">
      <c r="A90" s="8" t="s">
        <v>74</v>
      </c>
      <c r="B90" s="19" t="s">
        <v>75</v>
      </c>
      <c r="C90" s="19"/>
      <c r="D90" s="19"/>
      <c r="E90" s="19"/>
      <c r="F90" s="19"/>
      <c r="G90" s="19"/>
      <c r="H90" s="19"/>
      <c r="I90" s="19"/>
      <c r="J90" s="19"/>
      <c r="K90" s="20" t="s">
        <v>76</v>
      </c>
      <c r="L90" s="20"/>
      <c r="M90" s="47">
        <v>9</v>
      </c>
      <c r="N90" s="22"/>
      <c r="O90" s="22"/>
      <c r="P90" s="22"/>
      <c r="Q90" s="22"/>
      <c r="R90" s="23">
        <v>22</v>
      </c>
      <c r="S90" s="22"/>
      <c r="T90" s="22"/>
      <c r="U90" s="24">
        <v>4.89</v>
      </c>
      <c r="V90" s="22"/>
      <c r="W90" s="22"/>
      <c r="X90" s="12">
        <f t="shared" si="2"/>
        <v>242.01</v>
      </c>
    </row>
    <row r="91" spans="1:24" ht="10.35" customHeight="1">
      <c r="A91" s="8" t="s">
        <v>77</v>
      </c>
      <c r="B91" s="19" t="s">
        <v>78</v>
      </c>
      <c r="C91" s="19"/>
      <c r="D91" s="19"/>
      <c r="E91" s="19"/>
      <c r="F91" s="19"/>
      <c r="G91" s="19"/>
      <c r="H91" s="19"/>
      <c r="I91" s="19"/>
      <c r="J91" s="19"/>
      <c r="K91" s="20" t="s">
        <v>44</v>
      </c>
      <c r="L91" s="20"/>
      <c r="M91" s="21">
        <v>425</v>
      </c>
      <c r="N91" s="22"/>
      <c r="O91" s="22"/>
      <c r="P91" s="22"/>
      <c r="Q91" s="22"/>
      <c r="R91" s="23">
        <v>73.73</v>
      </c>
      <c r="S91" s="22"/>
      <c r="T91" s="22"/>
      <c r="U91" s="23">
        <v>19.55</v>
      </c>
      <c r="V91" s="22"/>
      <c r="W91" s="22"/>
      <c r="X91" s="12">
        <f t="shared" si="2"/>
        <v>39644</v>
      </c>
    </row>
    <row r="92" spans="1:24" ht="10.35" customHeight="1">
      <c r="A92" s="8" t="s">
        <v>79</v>
      </c>
      <c r="B92" s="19" t="s">
        <v>80</v>
      </c>
      <c r="C92" s="19"/>
      <c r="D92" s="19"/>
      <c r="E92" s="19"/>
      <c r="F92" s="19"/>
      <c r="G92" s="19"/>
      <c r="H92" s="19"/>
      <c r="I92" s="19"/>
      <c r="J92" s="19"/>
      <c r="K92" s="20" t="s">
        <v>44</v>
      </c>
      <c r="L92" s="20"/>
      <c r="M92" s="47">
        <v>9</v>
      </c>
      <c r="N92" s="22"/>
      <c r="O92" s="22"/>
      <c r="P92" s="22"/>
      <c r="Q92" s="22"/>
      <c r="R92" s="23">
        <v>22.98</v>
      </c>
      <c r="S92" s="22"/>
      <c r="T92" s="22"/>
      <c r="U92" s="23">
        <v>24.44</v>
      </c>
      <c r="V92" s="22"/>
      <c r="W92" s="22"/>
      <c r="X92" s="12">
        <f>(U92+R92)*M92</f>
        <v>426.78000000000003</v>
      </c>
    </row>
    <row r="93" spans="1:24" ht="10.35" customHeight="1">
      <c r="A93" s="8" t="s">
        <v>81</v>
      </c>
      <c r="B93" s="19" t="s">
        <v>82</v>
      </c>
      <c r="C93" s="19"/>
      <c r="D93" s="19"/>
      <c r="E93" s="19"/>
      <c r="F93" s="19"/>
      <c r="G93" s="19"/>
      <c r="H93" s="19"/>
      <c r="I93" s="19"/>
      <c r="J93" s="19"/>
      <c r="K93" s="20" t="s">
        <v>44</v>
      </c>
      <c r="L93" s="20"/>
      <c r="M93" s="21">
        <v>280</v>
      </c>
      <c r="N93" s="22"/>
      <c r="O93" s="22"/>
      <c r="P93" s="22"/>
      <c r="Q93" s="22"/>
      <c r="R93" s="52">
        <v>1312</v>
      </c>
      <c r="S93" s="22"/>
      <c r="T93" s="22"/>
      <c r="U93" s="24">
        <v>0</v>
      </c>
      <c r="V93" s="22"/>
      <c r="W93" s="22"/>
      <c r="X93" s="12">
        <f>(U93+R93)*M93</f>
        <v>367360</v>
      </c>
    </row>
    <row r="94" spans="1:24" ht="10.35" customHeight="1">
      <c r="A94" s="8" t="s">
        <v>83</v>
      </c>
      <c r="B94" s="19" t="s">
        <v>84</v>
      </c>
      <c r="C94" s="19"/>
      <c r="D94" s="19"/>
      <c r="E94" s="19"/>
      <c r="F94" s="19"/>
      <c r="G94" s="19"/>
      <c r="H94" s="19"/>
      <c r="I94" s="19"/>
      <c r="J94" s="19"/>
      <c r="K94" s="20" t="s">
        <v>44</v>
      </c>
      <c r="L94" s="20"/>
      <c r="M94" s="53">
        <v>4</v>
      </c>
      <c r="N94" s="22"/>
      <c r="O94" s="22"/>
      <c r="P94" s="22"/>
      <c r="Q94" s="22"/>
      <c r="R94" s="51">
        <v>500.2</v>
      </c>
      <c r="S94" s="22"/>
      <c r="T94" s="22"/>
      <c r="U94" s="23">
        <v>24.44</v>
      </c>
      <c r="V94" s="22"/>
      <c r="W94" s="22"/>
      <c r="X94" s="12">
        <f aca="true" t="shared" si="3" ref="X94:X96">(U94+R94)*M94</f>
        <v>2098.56</v>
      </c>
    </row>
    <row r="95" spans="1:24" ht="10.35" customHeight="1">
      <c r="A95" s="8" t="s">
        <v>85</v>
      </c>
      <c r="B95" s="19" t="s">
        <v>86</v>
      </c>
      <c r="C95" s="19"/>
      <c r="D95" s="19"/>
      <c r="E95" s="19"/>
      <c r="F95" s="19"/>
      <c r="G95" s="19"/>
      <c r="H95" s="19"/>
      <c r="I95" s="19"/>
      <c r="J95" s="19"/>
      <c r="K95" s="20" t="s">
        <v>44</v>
      </c>
      <c r="L95" s="20"/>
      <c r="M95" s="21">
        <v>425</v>
      </c>
      <c r="N95" s="22"/>
      <c r="O95" s="22"/>
      <c r="P95" s="22"/>
      <c r="Q95" s="22"/>
      <c r="R95" s="51">
        <v>500.2</v>
      </c>
      <c r="S95" s="22"/>
      <c r="T95" s="22"/>
      <c r="U95" s="23">
        <v>24.44</v>
      </c>
      <c r="V95" s="22"/>
      <c r="W95" s="22"/>
      <c r="X95" s="12">
        <f t="shared" si="3"/>
        <v>222972</v>
      </c>
    </row>
    <row r="96" spans="1:24" ht="10.35" customHeight="1">
      <c r="A96" s="8" t="s">
        <v>87</v>
      </c>
      <c r="B96" s="19" t="s">
        <v>88</v>
      </c>
      <c r="C96" s="19"/>
      <c r="D96" s="19"/>
      <c r="E96" s="19"/>
      <c r="F96" s="19"/>
      <c r="G96" s="19"/>
      <c r="H96" s="19"/>
      <c r="I96" s="19"/>
      <c r="J96" s="19"/>
      <c r="K96" s="20" t="s">
        <v>44</v>
      </c>
      <c r="L96" s="20"/>
      <c r="M96" s="21">
        <v>133</v>
      </c>
      <c r="N96" s="22"/>
      <c r="O96" s="22"/>
      <c r="P96" s="22"/>
      <c r="Q96" s="22"/>
      <c r="R96" s="23">
        <v>91.81</v>
      </c>
      <c r="S96" s="22"/>
      <c r="T96" s="22"/>
      <c r="U96" s="24">
        <v>7.95</v>
      </c>
      <c r="V96" s="22"/>
      <c r="W96" s="22"/>
      <c r="X96" s="12">
        <f t="shared" si="3"/>
        <v>13268.08</v>
      </c>
    </row>
    <row r="97" spans="1:24" ht="10.35" customHeight="1">
      <c r="A97" s="8" t="s">
        <v>89</v>
      </c>
      <c r="B97" s="19" t="s">
        <v>90</v>
      </c>
      <c r="C97" s="19"/>
      <c r="D97" s="19"/>
      <c r="E97" s="19"/>
      <c r="F97" s="19"/>
      <c r="G97" s="19"/>
      <c r="H97" s="19"/>
      <c r="I97" s="19"/>
      <c r="J97" s="19"/>
      <c r="K97" s="20" t="s">
        <v>44</v>
      </c>
      <c r="L97" s="20"/>
      <c r="M97" s="47">
        <v>146</v>
      </c>
      <c r="N97" s="22"/>
      <c r="O97" s="22"/>
      <c r="P97" s="22"/>
      <c r="Q97" s="22"/>
      <c r="R97" s="51">
        <v>184.75</v>
      </c>
      <c r="S97" s="22"/>
      <c r="T97" s="22"/>
      <c r="U97" s="24">
        <v>9.16</v>
      </c>
      <c r="V97" s="22"/>
      <c r="W97" s="22"/>
      <c r="X97" s="12">
        <f aca="true" t="shared" si="4" ref="X97:X110">(U97+R97)*M97</f>
        <v>28310.86</v>
      </c>
    </row>
    <row r="98" spans="1:24" ht="10.35" customHeight="1">
      <c r="A98" s="8" t="s">
        <v>129</v>
      </c>
      <c r="B98" s="19" t="s">
        <v>131</v>
      </c>
      <c r="C98" s="19"/>
      <c r="D98" s="19"/>
      <c r="E98" s="19"/>
      <c r="F98" s="19"/>
      <c r="G98" s="19"/>
      <c r="H98" s="19"/>
      <c r="I98" s="19"/>
      <c r="J98" s="19"/>
      <c r="K98" s="20" t="s">
        <v>44</v>
      </c>
      <c r="L98" s="20"/>
      <c r="M98" s="21">
        <v>2</v>
      </c>
      <c r="N98" s="22"/>
      <c r="O98" s="22"/>
      <c r="P98" s="22"/>
      <c r="Q98" s="22"/>
      <c r="R98" s="23">
        <v>2950</v>
      </c>
      <c r="S98" s="22"/>
      <c r="T98" s="22"/>
      <c r="U98" s="24">
        <v>560.84</v>
      </c>
      <c r="V98" s="22"/>
      <c r="W98" s="22"/>
      <c r="X98" s="12">
        <f t="shared" si="4"/>
        <v>7021.68</v>
      </c>
    </row>
    <row r="99" spans="1:24" ht="10.35" customHeight="1">
      <c r="A99" s="14" t="s">
        <v>130</v>
      </c>
      <c r="B99" s="19" t="s">
        <v>132</v>
      </c>
      <c r="C99" s="19"/>
      <c r="D99" s="19"/>
      <c r="E99" s="19"/>
      <c r="F99" s="19"/>
      <c r="G99" s="19"/>
      <c r="H99" s="19"/>
      <c r="I99" s="19"/>
      <c r="J99" s="19"/>
      <c r="K99" s="20" t="s">
        <v>44</v>
      </c>
      <c r="L99" s="20"/>
      <c r="M99" s="21">
        <v>7</v>
      </c>
      <c r="N99" s="22"/>
      <c r="O99" s="22"/>
      <c r="P99" s="22"/>
      <c r="Q99" s="22"/>
      <c r="R99" s="23">
        <v>4200</v>
      </c>
      <c r="S99" s="22"/>
      <c r="T99" s="22"/>
      <c r="U99" s="24">
        <v>560.84</v>
      </c>
      <c r="V99" s="22"/>
      <c r="W99" s="22"/>
      <c r="X99" s="12">
        <f t="shared" si="4"/>
        <v>33325.880000000005</v>
      </c>
    </row>
    <row r="100" spans="1:24" ht="10.35" customHeight="1">
      <c r="A100" s="14">
        <v>72061</v>
      </c>
      <c r="B100" s="19" t="s">
        <v>133</v>
      </c>
      <c r="C100" s="19"/>
      <c r="D100" s="19"/>
      <c r="E100" s="19"/>
      <c r="F100" s="19"/>
      <c r="G100" s="19"/>
      <c r="H100" s="19"/>
      <c r="I100" s="19"/>
      <c r="J100" s="19"/>
      <c r="K100" s="20" t="s">
        <v>44</v>
      </c>
      <c r="L100" s="20"/>
      <c r="M100" s="21">
        <v>9</v>
      </c>
      <c r="N100" s="22"/>
      <c r="O100" s="22"/>
      <c r="P100" s="22"/>
      <c r="Q100" s="22"/>
      <c r="R100" s="23">
        <v>1045</v>
      </c>
      <c r="S100" s="22"/>
      <c r="T100" s="22"/>
      <c r="U100" s="24">
        <v>0</v>
      </c>
      <c r="V100" s="22"/>
      <c r="W100" s="22"/>
      <c r="X100" s="12">
        <f t="shared" si="4"/>
        <v>9405</v>
      </c>
    </row>
    <row r="101" spans="1:24" ht="10.35" customHeight="1">
      <c r="A101" s="14">
        <v>70791</v>
      </c>
      <c r="B101" s="19" t="s">
        <v>134</v>
      </c>
      <c r="C101" s="19"/>
      <c r="D101" s="19"/>
      <c r="E101" s="19"/>
      <c r="F101" s="19"/>
      <c r="G101" s="19"/>
      <c r="H101" s="19"/>
      <c r="I101" s="19"/>
      <c r="J101" s="19"/>
      <c r="K101" s="20" t="s">
        <v>44</v>
      </c>
      <c r="L101" s="20"/>
      <c r="M101" s="21">
        <v>27</v>
      </c>
      <c r="N101" s="22"/>
      <c r="O101" s="22"/>
      <c r="P101" s="22"/>
      <c r="Q101" s="22"/>
      <c r="R101" s="23">
        <v>186.36</v>
      </c>
      <c r="S101" s="22"/>
      <c r="T101" s="22"/>
      <c r="U101" s="24">
        <v>36.66</v>
      </c>
      <c r="V101" s="22"/>
      <c r="W101" s="22"/>
      <c r="X101" s="12">
        <f t="shared" si="4"/>
        <v>6021.54</v>
      </c>
    </row>
    <row r="102" spans="1:24" ht="10.35" customHeight="1">
      <c r="A102" s="14">
        <v>71380</v>
      </c>
      <c r="B102" s="19" t="s">
        <v>135</v>
      </c>
      <c r="C102" s="19"/>
      <c r="D102" s="19"/>
      <c r="E102" s="19"/>
      <c r="F102" s="19"/>
      <c r="G102" s="19"/>
      <c r="H102" s="19"/>
      <c r="I102" s="19"/>
      <c r="J102" s="19"/>
      <c r="K102" s="20" t="s">
        <v>44</v>
      </c>
      <c r="L102" s="20"/>
      <c r="M102" s="21">
        <v>81</v>
      </c>
      <c r="N102" s="22"/>
      <c r="O102" s="22"/>
      <c r="P102" s="22"/>
      <c r="Q102" s="22"/>
      <c r="R102" s="23">
        <v>21.5</v>
      </c>
      <c r="S102" s="22"/>
      <c r="T102" s="22"/>
      <c r="U102" s="24">
        <v>7.33</v>
      </c>
      <c r="V102" s="22"/>
      <c r="W102" s="22"/>
      <c r="X102" s="12">
        <f t="shared" si="4"/>
        <v>2335.23</v>
      </c>
    </row>
    <row r="103" spans="1:24" ht="10.35" customHeight="1">
      <c r="A103" s="14">
        <v>71500</v>
      </c>
      <c r="B103" s="19" t="s">
        <v>136</v>
      </c>
      <c r="C103" s="19"/>
      <c r="D103" s="19"/>
      <c r="E103" s="19"/>
      <c r="F103" s="19"/>
      <c r="G103" s="19"/>
      <c r="H103" s="19"/>
      <c r="I103" s="19"/>
      <c r="J103" s="19"/>
      <c r="K103" s="20" t="s">
        <v>44</v>
      </c>
      <c r="L103" s="20"/>
      <c r="M103" s="21">
        <v>27</v>
      </c>
      <c r="N103" s="22"/>
      <c r="O103" s="22"/>
      <c r="P103" s="22"/>
      <c r="Q103" s="22"/>
      <c r="R103" s="23">
        <v>24.9</v>
      </c>
      <c r="S103" s="22"/>
      <c r="T103" s="22"/>
      <c r="U103" s="24">
        <v>4.89</v>
      </c>
      <c r="V103" s="22"/>
      <c r="W103" s="22"/>
      <c r="X103" s="12">
        <f t="shared" si="4"/>
        <v>804.3299999999999</v>
      </c>
    </row>
    <row r="104" spans="1:24" ht="10.35" customHeight="1">
      <c r="A104" s="14">
        <v>71765</v>
      </c>
      <c r="B104" s="19" t="s">
        <v>137</v>
      </c>
      <c r="C104" s="19"/>
      <c r="D104" s="19"/>
      <c r="E104" s="19"/>
      <c r="F104" s="19"/>
      <c r="G104" s="19"/>
      <c r="H104" s="19"/>
      <c r="I104" s="19"/>
      <c r="J104" s="19"/>
      <c r="K104" s="20" t="s">
        <v>44</v>
      </c>
      <c r="L104" s="20"/>
      <c r="M104" s="21">
        <v>54</v>
      </c>
      <c r="N104" s="22"/>
      <c r="O104" s="22"/>
      <c r="P104" s="22"/>
      <c r="Q104" s="22"/>
      <c r="R104" s="23">
        <v>8.04</v>
      </c>
      <c r="S104" s="22"/>
      <c r="T104" s="22"/>
      <c r="U104" s="24">
        <v>3.67</v>
      </c>
      <c r="V104" s="22"/>
      <c r="W104" s="22"/>
      <c r="X104" s="12">
        <f t="shared" si="4"/>
        <v>632.3399999999999</v>
      </c>
    </row>
    <row r="105" spans="1:24" ht="21.75" customHeight="1">
      <c r="A105" s="14">
        <v>71833</v>
      </c>
      <c r="B105" s="48" t="s">
        <v>138</v>
      </c>
      <c r="C105" s="49"/>
      <c r="D105" s="49"/>
      <c r="E105" s="49"/>
      <c r="F105" s="49"/>
      <c r="G105" s="49"/>
      <c r="H105" s="49"/>
      <c r="I105" s="49"/>
      <c r="J105" s="50"/>
      <c r="K105" s="20" t="s">
        <v>44</v>
      </c>
      <c r="L105" s="20"/>
      <c r="M105" s="21">
        <v>27</v>
      </c>
      <c r="N105" s="22"/>
      <c r="O105" s="22"/>
      <c r="P105" s="22"/>
      <c r="Q105" s="22"/>
      <c r="R105" s="23">
        <v>128.97</v>
      </c>
      <c r="S105" s="22"/>
      <c r="T105" s="22"/>
      <c r="U105" s="24">
        <v>36.66</v>
      </c>
      <c r="V105" s="22"/>
      <c r="W105" s="22"/>
      <c r="X105" s="12">
        <f t="shared" si="4"/>
        <v>4472.01</v>
      </c>
    </row>
    <row r="106" spans="1:24" ht="10.35" customHeight="1">
      <c r="A106" s="14">
        <v>71973</v>
      </c>
      <c r="B106" s="19" t="s">
        <v>139</v>
      </c>
      <c r="C106" s="19"/>
      <c r="D106" s="19"/>
      <c r="E106" s="19"/>
      <c r="F106" s="19"/>
      <c r="G106" s="19"/>
      <c r="H106" s="19"/>
      <c r="I106" s="19"/>
      <c r="J106" s="19"/>
      <c r="K106" s="20" t="s">
        <v>44</v>
      </c>
      <c r="L106" s="20"/>
      <c r="M106" s="21">
        <v>27</v>
      </c>
      <c r="N106" s="22"/>
      <c r="O106" s="22"/>
      <c r="P106" s="22"/>
      <c r="Q106" s="22"/>
      <c r="R106" s="23">
        <v>10.69</v>
      </c>
      <c r="S106" s="22"/>
      <c r="T106" s="22"/>
      <c r="U106" s="24">
        <v>6.6</v>
      </c>
      <c r="V106" s="22"/>
      <c r="W106" s="22"/>
      <c r="X106" s="12">
        <f t="shared" si="4"/>
        <v>466.83</v>
      </c>
    </row>
    <row r="107" spans="1:24" ht="10.35" customHeight="1">
      <c r="A107" s="14">
        <v>70544</v>
      </c>
      <c r="B107" s="19" t="s">
        <v>141</v>
      </c>
      <c r="C107" s="19"/>
      <c r="D107" s="19"/>
      <c r="E107" s="19"/>
      <c r="F107" s="19"/>
      <c r="G107" s="19"/>
      <c r="H107" s="19"/>
      <c r="I107" s="19"/>
      <c r="J107" s="19"/>
      <c r="K107" s="20" t="s">
        <v>143</v>
      </c>
      <c r="L107" s="20"/>
      <c r="M107" s="21">
        <v>270</v>
      </c>
      <c r="N107" s="22"/>
      <c r="O107" s="22"/>
      <c r="P107" s="22"/>
      <c r="Q107" s="22"/>
      <c r="R107" s="23">
        <v>15.15</v>
      </c>
      <c r="S107" s="22"/>
      <c r="T107" s="22"/>
      <c r="U107" s="24">
        <v>4.15</v>
      </c>
      <c r="V107" s="22"/>
      <c r="W107" s="22"/>
      <c r="X107" s="12">
        <f t="shared" si="4"/>
        <v>5211</v>
      </c>
    </row>
    <row r="108" spans="1:24" ht="10.35" customHeight="1">
      <c r="A108" s="14">
        <v>70713</v>
      </c>
      <c r="B108" s="19" t="s">
        <v>142</v>
      </c>
      <c r="C108" s="19"/>
      <c r="D108" s="19"/>
      <c r="E108" s="19"/>
      <c r="F108" s="19"/>
      <c r="G108" s="19"/>
      <c r="H108" s="19"/>
      <c r="I108" s="19"/>
      <c r="J108" s="19"/>
      <c r="K108" s="20" t="s">
        <v>144</v>
      </c>
      <c r="L108" s="20"/>
      <c r="M108" s="21">
        <v>27</v>
      </c>
      <c r="N108" s="22"/>
      <c r="O108" s="22"/>
      <c r="P108" s="22"/>
      <c r="Q108" s="22"/>
      <c r="R108" s="23">
        <v>26.38</v>
      </c>
      <c r="S108" s="22"/>
      <c r="T108" s="22"/>
      <c r="U108" s="24">
        <v>75.43</v>
      </c>
      <c r="V108" s="22"/>
      <c r="W108" s="22"/>
      <c r="X108" s="12">
        <f t="shared" si="4"/>
        <v>2748.87</v>
      </c>
    </row>
    <row r="109" spans="1:24" ht="10.35" customHeight="1">
      <c r="A109" s="14">
        <v>72450</v>
      </c>
      <c r="B109" s="19" t="s">
        <v>140</v>
      </c>
      <c r="C109" s="19"/>
      <c r="D109" s="19"/>
      <c r="E109" s="19"/>
      <c r="F109" s="19"/>
      <c r="G109" s="19"/>
      <c r="H109" s="19"/>
      <c r="I109" s="19"/>
      <c r="J109" s="19"/>
      <c r="K109" s="20" t="s">
        <v>144</v>
      </c>
      <c r="L109" s="20"/>
      <c r="M109" s="21">
        <v>27</v>
      </c>
      <c r="N109" s="22"/>
      <c r="O109" s="22"/>
      <c r="P109" s="22"/>
      <c r="Q109" s="22"/>
      <c r="R109" s="23">
        <v>148.3</v>
      </c>
      <c r="S109" s="22"/>
      <c r="T109" s="22"/>
      <c r="U109" s="24">
        <v>2.45</v>
      </c>
      <c r="V109" s="22"/>
      <c r="W109" s="22"/>
      <c r="X109" s="12">
        <f t="shared" si="4"/>
        <v>4070.25</v>
      </c>
    </row>
    <row r="110" spans="1:24" ht="10.35" customHeight="1">
      <c r="A110" s="14">
        <v>72370</v>
      </c>
      <c r="B110" s="19" t="s">
        <v>145</v>
      </c>
      <c r="C110" s="19"/>
      <c r="D110" s="19"/>
      <c r="E110" s="19"/>
      <c r="F110" s="19"/>
      <c r="G110" s="19"/>
      <c r="H110" s="19"/>
      <c r="I110" s="19"/>
      <c r="J110" s="19"/>
      <c r="K110" s="20" t="s">
        <v>144</v>
      </c>
      <c r="L110" s="20"/>
      <c r="M110" s="21">
        <v>9</v>
      </c>
      <c r="N110" s="22"/>
      <c r="O110" s="22"/>
      <c r="P110" s="22"/>
      <c r="Q110" s="22"/>
      <c r="R110" s="23">
        <v>70</v>
      </c>
      <c r="S110" s="22"/>
      <c r="T110" s="22"/>
      <c r="U110" s="24">
        <v>36.66</v>
      </c>
      <c r="V110" s="22"/>
      <c r="W110" s="22"/>
      <c r="X110" s="12">
        <f t="shared" si="4"/>
        <v>959.9399999999999</v>
      </c>
    </row>
    <row r="111" spans="1:24" ht="10.9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</row>
    <row r="112" spans="1:24" ht="10.35" customHeight="1">
      <c r="A112" s="28" t="s">
        <v>28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13">
        <f>SUM(X51:X110)</f>
        <v>1207516.8749000006</v>
      </c>
    </row>
    <row r="113" spans="1:24" ht="10.9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</row>
    <row r="114" spans="1:24" ht="10.9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</row>
    <row r="115" spans="1:24" ht="10.35" customHeight="1">
      <c r="A115" s="4" t="s">
        <v>10</v>
      </c>
      <c r="B115" s="44" t="s">
        <v>11</v>
      </c>
      <c r="C115" s="44"/>
      <c r="D115" s="44"/>
      <c r="E115" s="44"/>
      <c r="F115" s="44"/>
      <c r="G115" s="44"/>
      <c r="H115" s="44"/>
      <c r="I115" s="44"/>
      <c r="J115" s="44"/>
      <c r="K115" s="45" t="s">
        <v>12</v>
      </c>
      <c r="L115" s="45"/>
      <c r="M115" s="38" t="s">
        <v>13</v>
      </c>
      <c r="N115" s="38"/>
      <c r="O115" s="38"/>
      <c r="P115" s="38"/>
      <c r="Q115" s="38"/>
      <c r="R115" s="38" t="s">
        <v>14</v>
      </c>
      <c r="S115" s="38"/>
      <c r="T115" s="38"/>
      <c r="U115" s="38" t="s">
        <v>15</v>
      </c>
      <c r="V115" s="38"/>
      <c r="W115" s="38"/>
      <c r="X115" s="5" t="s">
        <v>16</v>
      </c>
    </row>
    <row r="116" spans="1:24" ht="10.35" customHeight="1">
      <c r="A116" s="6">
        <v>184</v>
      </c>
      <c r="B116" s="46" t="s">
        <v>91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</row>
    <row r="117" spans="1:24" ht="10.35" customHeight="1">
      <c r="A117" s="7">
        <v>106344</v>
      </c>
      <c r="B117" s="19" t="s">
        <v>92</v>
      </c>
      <c r="C117" s="19"/>
      <c r="D117" s="19"/>
      <c r="E117" s="19"/>
      <c r="F117" s="19"/>
      <c r="G117" s="19"/>
      <c r="H117" s="19"/>
      <c r="I117" s="19"/>
      <c r="J117" s="19"/>
      <c r="K117" s="20" t="s">
        <v>59</v>
      </c>
      <c r="L117" s="20"/>
      <c r="M117" s="21">
        <v>80</v>
      </c>
      <c r="N117" s="22"/>
      <c r="O117" s="22"/>
      <c r="P117" s="22"/>
      <c r="Q117" s="22"/>
      <c r="R117" s="24">
        <v>100</v>
      </c>
      <c r="S117" s="22"/>
      <c r="T117" s="22"/>
      <c r="U117" s="24">
        <v>25</v>
      </c>
      <c r="V117" s="22"/>
      <c r="W117" s="22"/>
      <c r="X117" s="12">
        <f aca="true" t="shared" si="5" ref="X117:X118">(U117+R117)*M117</f>
        <v>10000</v>
      </c>
    </row>
    <row r="118" spans="1:24" ht="10.35" customHeight="1">
      <c r="A118" s="7">
        <v>220102</v>
      </c>
      <c r="B118" s="19" t="s">
        <v>93</v>
      </c>
      <c r="C118" s="19"/>
      <c r="D118" s="19"/>
      <c r="E118" s="19"/>
      <c r="F118" s="19"/>
      <c r="G118" s="19"/>
      <c r="H118" s="19"/>
      <c r="I118" s="19"/>
      <c r="J118" s="19"/>
      <c r="K118" s="20" t="s">
        <v>21</v>
      </c>
      <c r="L118" s="20"/>
      <c r="M118" s="25">
        <v>3640</v>
      </c>
      <c r="N118" s="22"/>
      <c r="O118" s="22"/>
      <c r="P118" s="22"/>
      <c r="Q118" s="22"/>
      <c r="R118" s="23">
        <v>11.18</v>
      </c>
      <c r="S118" s="22"/>
      <c r="T118" s="22"/>
      <c r="U118" s="24">
        <v>9.3</v>
      </c>
      <c r="V118" s="22"/>
      <c r="W118" s="22"/>
      <c r="X118" s="12">
        <f t="shared" si="5"/>
        <v>74547.2</v>
      </c>
    </row>
    <row r="119" spans="1:24" ht="10.9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</row>
    <row r="120" spans="1:24" ht="10.35" customHeight="1">
      <c r="A120" s="28" t="s">
        <v>28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13">
        <f>SUM(X117:X118)</f>
        <v>84547.2</v>
      </c>
    </row>
    <row r="121" spans="1:24" ht="10.9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</row>
    <row r="122" spans="1:24" ht="10.9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</row>
    <row r="123" spans="1:24" ht="10.35" customHeight="1">
      <c r="A123" s="4" t="s">
        <v>10</v>
      </c>
      <c r="B123" s="44" t="s">
        <v>11</v>
      </c>
      <c r="C123" s="44"/>
      <c r="D123" s="44"/>
      <c r="E123" s="44"/>
      <c r="F123" s="44"/>
      <c r="G123" s="44"/>
      <c r="H123" s="44"/>
      <c r="I123" s="44"/>
      <c r="J123" s="44"/>
      <c r="K123" s="45" t="s">
        <v>12</v>
      </c>
      <c r="L123" s="45"/>
      <c r="M123" s="38" t="s">
        <v>13</v>
      </c>
      <c r="N123" s="38"/>
      <c r="O123" s="38"/>
      <c r="P123" s="38"/>
      <c r="Q123" s="38"/>
      <c r="R123" s="38" t="s">
        <v>14</v>
      </c>
      <c r="S123" s="38"/>
      <c r="T123" s="38"/>
      <c r="U123" s="38" t="s">
        <v>15</v>
      </c>
      <c r="V123" s="38"/>
      <c r="W123" s="38"/>
      <c r="X123" s="5" t="s">
        <v>16</v>
      </c>
    </row>
    <row r="124" spans="1:24" ht="10.35" customHeight="1">
      <c r="A124" s="6">
        <v>187</v>
      </c>
      <c r="B124" s="46" t="s">
        <v>94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</row>
    <row r="125" spans="1:24" ht="10.35" customHeight="1">
      <c r="A125" s="7">
        <v>250101</v>
      </c>
      <c r="B125" s="19" t="s">
        <v>95</v>
      </c>
      <c r="C125" s="19"/>
      <c r="D125" s="19"/>
      <c r="E125" s="19"/>
      <c r="F125" s="19"/>
      <c r="G125" s="19"/>
      <c r="H125" s="19"/>
      <c r="I125" s="19"/>
      <c r="J125" s="19"/>
      <c r="K125" s="20" t="s">
        <v>32</v>
      </c>
      <c r="L125" s="20"/>
      <c r="M125" s="21">
        <v>660</v>
      </c>
      <c r="N125" s="22"/>
      <c r="O125" s="22"/>
      <c r="P125" s="22"/>
      <c r="Q125" s="22"/>
      <c r="R125" s="24">
        <v>0</v>
      </c>
      <c r="S125" s="22"/>
      <c r="T125" s="22"/>
      <c r="U125" s="23">
        <v>87.54</v>
      </c>
      <c r="V125" s="22"/>
      <c r="W125" s="22"/>
      <c r="X125" s="12">
        <f aca="true" t="shared" si="6" ref="X125:X130">(U125+R125)*M125</f>
        <v>57776.4</v>
      </c>
    </row>
    <row r="126" spans="1:24" ht="10.35" customHeight="1">
      <c r="A126" s="7">
        <v>250102</v>
      </c>
      <c r="B126" s="19" t="s">
        <v>96</v>
      </c>
      <c r="C126" s="19"/>
      <c r="D126" s="19"/>
      <c r="E126" s="19"/>
      <c r="F126" s="19"/>
      <c r="G126" s="19"/>
      <c r="H126" s="19"/>
      <c r="I126" s="19"/>
      <c r="J126" s="19"/>
      <c r="K126" s="20" t="s">
        <v>32</v>
      </c>
      <c r="L126" s="20"/>
      <c r="M126" s="21">
        <v>660</v>
      </c>
      <c r="N126" s="22"/>
      <c r="O126" s="22"/>
      <c r="P126" s="22"/>
      <c r="Q126" s="22"/>
      <c r="R126" s="24">
        <v>0</v>
      </c>
      <c r="S126" s="22"/>
      <c r="T126" s="22"/>
      <c r="U126" s="23">
        <v>27.26</v>
      </c>
      <c r="V126" s="22"/>
      <c r="W126" s="22"/>
      <c r="X126" s="12">
        <f t="shared" si="6"/>
        <v>17991.600000000002</v>
      </c>
    </row>
    <row r="127" spans="1:24" ht="10.35" customHeight="1">
      <c r="A127" s="7">
        <v>250103</v>
      </c>
      <c r="B127" s="19" t="s">
        <v>97</v>
      </c>
      <c r="C127" s="19"/>
      <c r="D127" s="19"/>
      <c r="E127" s="19"/>
      <c r="F127" s="19"/>
      <c r="G127" s="19"/>
      <c r="H127" s="19"/>
      <c r="I127" s="19"/>
      <c r="J127" s="19"/>
      <c r="K127" s="20" t="s">
        <v>32</v>
      </c>
      <c r="L127" s="20"/>
      <c r="M127" s="25">
        <v>1320</v>
      </c>
      <c r="N127" s="22"/>
      <c r="O127" s="22"/>
      <c r="P127" s="22"/>
      <c r="Q127" s="22"/>
      <c r="R127" s="24">
        <v>0</v>
      </c>
      <c r="S127" s="22"/>
      <c r="T127" s="22"/>
      <c r="U127" s="23">
        <v>16.04</v>
      </c>
      <c r="V127" s="22"/>
      <c r="W127" s="22"/>
      <c r="X127" s="12">
        <f t="shared" si="6"/>
        <v>21172.8</v>
      </c>
    </row>
    <row r="128" spans="1:24" ht="10.35" customHeight="1">
      <c r="A128" s="7">
        <v>250104</v>
      </c>
      <c r="B128" s="19" t="s">
        <v>98</v>
      </c>
      <c r="C128" s="19"/>
      <c r="D128" s="19"/>
      <c r="E128" s="19"/>
      <c r="F128" s="19"/>
      <c r="G128" s="19"/>
      <c r="H128" s="19"/>
      <c r="I128" s="19"/>
      <c r="J128" s="19"/>
      <c r="K128" s="20" t="s">
        <v>32</v>
      </c>
      <c r="L128" s="20"/>
      <c r="M128" s="25">
        <v>1320</v>
      </c>
      <c r="N128" s="22"/>
      <c r="O128" s="22"/>
      <c r="P128" s="22"/>
      <c r="Q128" s="22"/>
      <c r="R128" s="24">
        <v>0</v>
      </c>
      <c r="S128" s="22"/>
      <c r="T128" s="22"/>
      <c r="U128" s="24">
        <v>5.54</v>
      </c>
      <c r="V128" s="22"/>
      <c r="W128" s="22"/>
      <c r="X128" s="12">
        <f t="shared" si="6"/>
        <v>7312.8</v>
      </c>
    </row>
    <row r="129" spans="1:24" ht="10.35" customHeight="1">
      <c r="A129" s="7">
        <v>250111</v>
      </c>
      <c r="B129" s="19" t="s">
        <v>99</v>
      </c>
      <c r="C129" s="19"/>
      <c r="D129" s="19"/>
      <c r="E129" s="19"/>
      <c r="F129" s="19"/>
      <c r="G129" s="19"/>
      <c r="H129" s="19"/>
      <c r="I129" s="19"/>
      <c r="J129" s="19"/>
      <c r="K129" s="20" t="s">
        <v>32</v>
      </c>
      <c r="L129" s="20"/>
      <c r="M129" s="25">
        <v>1320</v>
      </c>
      <c r="N129" s="22"/>
      <c r="O129" s="22"/>
      <c r="P129" s="22"/>
      <c r="Q129" s="22"/>
      <c r="R129" s="24">
        <v>0</v>
      </c>
      <c r="S129" s="22"/>
      <c r="T129" s="22"/>
      <c r="U129" s="24">
        <v>6.74</v>
      </c>
      <c r="V129" s="22"/>
      <c r="W129" s="22"/>
      <c r="X129" s="12">
        <f t="shared" si="6"/>
        <v>8896.800000000001</v>
      </c>
    </row>
    <row r="130" spans="1:24" ht="10.35" customHeight="1">
      <c r="A130" s="7">
        <v>250112</v>
      </c>
      <c r="B130" s="19" t="s">
        <v>100</v>
      </c>
      <c r="C130" s="19"/>
      <c r="D130" s="19"/>
      <c r="E130" s="19"/>
      <c r="F130" s="19"/>
      <c r="G130" s="19"/>
      <c r="H130" s="19"/>
      <c r="I130" s="19"/>
      <c r="J130" s="19"/>
      <c r="K130" s="20" t="s">
        <v>32</v>
      </c>
      <c r="L130" s="20"/>
      <c r="M130" s="21">
        <v>660</v>
      </c>
      <c r="N130" s="22"/>
      <c r="O130" s="22"/>
      <c r="P130" s="22"/>
      <c r="Q130" s="22"/>
      <c r="R130" s="24">
        <v>0</v>
      </c>
      <c r="S130" s="22"/>
      <c r="T130" s="22"/>
      <c r="U130" s="23">
        <v>13.26</v>
      </c>
      <c r="V130" s="22"/>
      <c r="W130" s="22"/>
      <c r="X130" s="12">
        <f t="shared" si="6"/>
        <v>8751.6</v>
      </c>
    </row>
    <row r="131" spans="1:24" ht="10.9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</row>
    <row r="132" spans="1:24" ht="10.35" customHeight="1">
      <c r="A132" s="28" t="s">
        <v>28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13">
        <f>SUM(X125:X130)</f>
        <v>121902.00000000001</v>
      </c>
    </row>
    <row r="133" spans="1:24" ht="10.9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</row>
    <row r="134" spans="1:24" ht="10.9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</row>
    <row r="135" spans="1:24" ht="10.35" customHeight="1">
      <c r="A135" s="4" t="s">
        <v>10</v>
      </c>
      <c r="B135" s="44" t="s">
        <v>11</v>
      </c>
      <c r="C135" s="44"/>
      <c r="D135" s="44"/>
      <c r="E135" s="44"/>
      <c r="F135" s="44"/>
      <c r="G135" s="44"/>
      <c r="H135" s="44"/>
      <c r="I135" s="44"/>
      <c r="J135" s="44"/>
      <c r="K135" s="45" t="s">
        <v>12</v>
      </c>
      <c r="L135" s="45"/>
      <c r="M135" s="38" t="s">
        <v>13</v>
      </c>
      <c r="N135" s="38"/>
      <c r="O135" s="38"/>
      <c r="P135" s="38"/>
      <c r="Q135" s="38"/>
      <c r="R135" s="38" t="s">
        <v>14</v>
      </c>
      <c r="S135" s="38"/>
      <c r="T135" s="38"/>
      <c r="U135" s="38" t="s">
        <v>15</v>
      </c>
      <c r="V135" s="38"/>
      <c r="W135" s="38"/>
      <c r="X135" s="5" t="s">
        <v>16</v>
      </c>
    </row>
    <row r="136" spans="1:24" ht="10.35" customHeight="1">
      <c r="A136" s="6">
        <v>189</v>
      </c>
      <c r="B136" s="46" t="s">
        <v>101</v>
      </c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</row>
    <row r="137" spans="1:24" ht="10.35" customHeight="1">
      <c r="A137" s="7">
        <v>106316</v>
      </c>
      <c r="B137" s="19" t="s">
        <v>102</v>
      </c>
      <c r="C137" s="19"/>
      <c r="D137" s="19"/>
      <c r="E137" s="19"/>
      <c r="F137" s="19"/>
      <c r="G137" s="19"/>
      <c r="H137" s="19"/>
      <c r="I137" s="19"/>
      <c r="J137" s="19"/>
      <c r="K137" s="20" t="s">
        <v>44</v>
      </c>
      <c r="L137" s="20"/>
      <c r="M137" s="25">
        <v>1857</v>
      </c>
      <c r="N137" s="22"/>
      <c r="O137" s="22"/>
      <c r="P137" s="22"/>
      <c r="Q137" s="22"/>
      <c r="R137" s="24">
        <v>2.7</v>
      </c>
      <c r="S137" s="22"/>
      <c r="T137" s="22"/>
      <c r="U137" s="24">
        <v>0</v>
      </c>
      <c r="V137" s="22"/>
      <c r="W137" s="22"/>
      <c r="X137" s="12">
        <f aca="true" t="shared" si="7" ref="X137:X141">(U137+R137)*M137</f>
        <v>5013.900000000001</v>
      </c>
    </row>
    <row r="138" spans="1:24" ht="10.35" customHeight="1">
      <c r="A138" s="7">
        <v>106317</v>
      </c>
      <c r="B138" s="19" t="s">
        <v>103</v>
      </c>
      <c r="C138" s="19"/>
      <c r="D138" s="19"/>
      <c r="E138" s="19"/>
      <c r="F138" s="19"/>
      <c r="G138" s="19"/>
      <c r="H138" s="19"/>
      <c r="I138" s="19"/>
      <c r="J138" s="19"/>
      <c r="K138" s="20" t="s">
        <v>44</v>
      </c>
      <c r="L138" s="20"/>
      <c r="M138" s="47">
        <v>81</v>
      </c>
      <c r="N138" s="22"/>
      <c r="O138" s="22"/>
      <c r="P138" s="22"/>
      <c r="Q138" s="22"/>
      <c r="R138" s="24">
        <v>3.93</v>
      </c>
      <c r="S138" s="22"/>
      <c r="T138" s="22"/>
      <c r="U138" s="24">
        <v>0</v>
      </c>
      <c r="V138" s="22"/>
      <c r="W138" s="22"/>
      <c r="X138" s="12">
        <f t="shared" si="7"/>
        <v>318.33000000000004</v>
      </c>
    </row>
    <row r="139" spans="1:24" ht="10.35" customHeight="1">
      <c r="A139" s="7">
        <v>106331</v>
      </c>
      <c r="B139" s="19" t="s">
        <v>104</v>
      </c>
      <c r="C139" s="19"/>
      <c r="D139" s="19"/>
      <c r="E139" s="19"/>
      <c r="F139" s="19"/>
      <c r="G139" s="19"/>
      <c r="H139" s="19"/>
      <c r="I139" s="19"/>
      <c r="J139" s="19"/>
      <c r="K139" s="20" t="s">
        <v>44</v>
      </c>
      <c r="L139" s="20"/>
      <c r="M139" s="21">
        <v>200</v>
      </c>
      <c r="N139" s="22"/>
      <c r="O139" s="22"/>
      <c r="P139" s="22"/>
      <c r="Q139" s="22"/>
      <c r="R139" s="24">
        <v>0</v>
      </c>
      <c r="S139" s="22"/>
      <c r="T139" s="22"/>
      <c r="U139" s="24">
        <v>0</v>
      </c>
      <c r="V139" s="22"/>
      <c r="W139" s="22"/>
      <c r="X139" s="12">
        <v>5000</v>
      </c>
    </row>
    <row r="140" spans="1:24" ht="10.35" customHeight="1">
      <c r="A140" s="7">
        <v>271500</v>
      </c>
      <c r="B140" s="19" t="s">
        <v>105</v>
      </c>
      <c r="C140" s="19"/>
      <c r="D140" s="19"/>
      <c r="E140" s="19"/>
      <c r="F140" s="19"/>
      <c r="G140" s="19"/>
      <c r="H140" s="19"/>
      <c r="I140" s="19"/>
      <c r="J140" s="19"/>
      <c r="K140" s="20" t="s">
        <v>106</v>
      </c>
      <c r="L140" s="20"/>
      <c r="M140" s="25">
        <v>1763</v>
      </c>
      <c r="N140" s="22"/>
      <c r="O140" s="22"/>
      <c r="P140" s="22"/>
      <c r="Q140" s="22"/>
      <c r="R140" s="24">
        <v>1.02</v>
      </c>
      <c r="S140" s="22"/>
      <c r="T140" s="22"/>
      <c r="U140" s="24">
        <v>0</v>
      </c>
      <c r="V140" s="22"/>
      <c r="W140" s="22"/>
      <c r="X140" s="12">
        <f t="shared" si="7"/>
        <v>1798.26</v>
      </c>
    </row>
    <row r="141" spans="1:24" ht="10.35" customHeight="1">
      <c r="A141" s="7">
        <v>271502</v>
      </c>
      <c r="B141" s="19" t="s">
        <v>107</v>
      </c>
      <c r="C141" s="19"/>
      <c r="D141" s="19"/>
      <c r="E141" s="19"/>
      <c r="F141" s="19"/>
      <c r="G141" s="19"/>
      <c r="H141" s="19"/>
      <c r="I141" s="19"/>
      <c r="J141" s="19"/>
      <c r="K141" s="20" t="s">
        <v>108</v>
      </c>
      <c r="L141" s="20"/>
      <c r="M141" s="25">
        <v>1763</v>
      </c>
      <c r="N141" s="22"/>
      <c r="O141" s="22"/>
      <c r="P141" s="22"/>
      <c r="Q141" s="22"/>
      <c r="R141" s="24">
        <v>6</v>
      </c>
      <c r="S141" s="22"/>
      <c r="T141" s="22"/>
      <c r="U141" s="24">
        <v>0</v>
      </c>
      <c r="V141" s="22"/>
      <c r="W141" s="22"/>
      <c r="X141" s="12">
        <f t="shared" si="7"/>
        <v>10578</v>
      </c>
    </row>
    <row r="142" spans="1:24" ht="10.9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 spans="1:24" ht="10.35" customHeight="1">
      <c r="A143" s="28" t="s">
        <v>28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9">
        <f>SUM(X137:X141)</f>
        <v>22708.489999999998</v>
      </c>
    </row>
    <row r="144" spans="1:24" ht="10.9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</row>
    <row r="145" spans="1:24" ht="12.75" customHeight="1" hidden="1">
      <c r="A145" s="29" t="s">
        <v>109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30"/>
      <c r="V145" s="31">
        <f>X112</f>
        <v>1207516.8749000006</v>
      </c>
      <c r="W145" s="32"/>
      <c r="X145" s="33"/>
    </row>
    <row r="146" spans="1:24" ht="12.75" customHeight="1" hidden="1">
      <c r="A146" s="29" t="s">
        <v>110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30"/>
      <c r="V146" s="34">
        <f>X143+X132+X120+X46+X39+X30</f>
        <v>369674.0225</v>
      </c>
      <c r="W146" s="35"/>
      <c r="X146" s="36"/>
    </row>
    <row r="147" spans="1:24" ht="10.35" customHeight="1">
      <c r="A147" s="16"/>
      <c r="B147" s="16"/>
      <c r="C147" s="16"/>
      <c r="D147" s="42" t="s">
        <v>146</v>
      </c>
      <c r="E147" s="42"/>
      <c r="F147" s="42"/>
      <c r="G147" s="42"/>
      <c r="H147" s="16"/>
      <c r="I147" s="16"/>
      <c r="J147" s="16"/>
      <c r="K147" s="16"/>
      <c r="L147" s="16"/>
      <c r="M147" s="40" t="s">
        <v>111</v>
      </c>
      <c r="N147" s="40"/>
      <c r="O147" s="40"/>
      <c r="P147" s="40"/>
      <c r="Q147" s="40"/>
      <c r="R147" s="40"/>
      <c r="S147" s="40"/>
      <c r="T147" s="40"/>
      <c r="U147" s="41"/>
      <c r="V147" s="31">
        <f>SUM(V145:X146)</f>
        <v>1577190.8974000006</v>
      </c>
      <c r="W147" s="32"/>
      <c r="X147" s="33"/>
    </row>
    <row r="148" spans="1:24" ht="10.35" customHeight="1">
      <c r="A148" s="16"/>
      <c r="B148" s="16"/>
      <c r="C148" s="16"/>
      <c r="D148" s="43" t="s">
        <v>147</v>
      </c>
      <c r="E148" s="43"/>
      <c r="F148" s="43"/>
      <c r="G148" s="43"/>
      <c r="H148" s="16"/>
      <c r="I148" s="16"/>
      <c r="J148" s="16"/>
      <c r="K148" s="16"/>
      <c r="L148" s="16"/>
      <c r="M148" s="40" t="s">
        <v>112</v>
      </c>
      <c r="N148" s="40"/>
      <c r="O148" s="40"/>
      <c r="P148" s="40"/>
      <c r="Q148" s="40"/>
      <c r="R148" s="40"/>
      <c r="S148" s="40"/>
      <c r="T148" s="40"/>
      <c r="U148" s="41"/>
      <c r="V148" s="37">
        <f>V147*0.2409</f>
        <v>379945.28718366014</v>
      </c>
      <c r="W148" s="38"/>
      <c r="X148" s="38"/>
    </row>
    <row r="149" spans="1:27" ht="10.35" customHeight="1">
      <c r="A149" s="16"/>
      <c r="B149" s="16"/>
      <c r="C149" s="16"/>
      <c r="D149" s="43" t="s">
        <v>148</v>
      </c>
      <c r="E149" s="43"/>
      <c r="F149" s="43"/>
      <c r="G149" s="43"/>
      <c r="H149" s="16"/>
      <c r="I149" s="16"/>
      <c r="J149" s="16"/>
      <c r="K149" s="16"/>
      <c r="L149" s="16"/>
      <c r="M149" s="40" t="s">
        <v>113</v>
      </c>
      <c r="N149" s="40"/>
      <c r="O149" s="40"/>
      <c r="P149" s="40"/>
      <c r="Q149" s="40"/>
      <c r="R149" s="40"/>
      <c r="S149" s="40"/>
      <c r="T149" s="40"/>
      <c r="U149" s="41"/>
      <c r="V149" s="39">
        <f>V147+V148</f>
        <v>1957136.1845836607</v>
      </c>
      <c r="W149" s="38"/>
      <c r="X149" s="38"/>
      <c r="AA149" s="15"/>
    </row>
    <row r="150" spans="1:24" ht="10.9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</row>
    <row r="151" spans="1:24" ht="10.35" customHeight="1">
      <c r="A151" s="3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8"/>
      <c r="T151" s="27"/>
      <c r="U151" s="27"/>
      <c r="V151" s="27"/>
      <c r="W151" s="27"/>
      <c r="X151" s="27"/>
    </row>
    <row r="152" spans="1:24" ht="10.35" customHeight="1">
      <c r="A152" s="3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8"/>
      <c r="T152" s="28"/>
      <c r="U152" s="28"/>
      <c r="V152" s="28"/>
      <c r="W152" s="28"/>
      <c r="X152" s="28"/>
    </row>
  </sheetData>
  <mergeCells count="491">
    <mergeCell ref="B116:X116"/>
    <mergeCell ref="B117:J117"/>
    <mergeCell ref="K117:L117"/>
    <mergeCell ref="M117:Q117"/>
    <mergeCell ref="R117:T117"/>
    <mergeCell ref="U117:W117"/>
    <mergeCell ref="B102:J102"/>
    <mergeCell ref="K102:L102"/>
    <mergeCell ref="M102:Q102"/>
    <mergeCell ref="R102:T102"/>
    <mergeCell ref="U102:W102"/>
    <mergeCell ref="A111:X111"/>
    <mergeCell ref="A112:W112"/>
    <mergeCell ref="A113:X113"/>
    <mergeCell ref="A114:X114"/>
    <mergeCell ref="B103:J103"/>
    <mergeCell ref="K103:L103"/>
    <mergeCell ref="M103:Q103"/>
    <mergeCell ref="R103:T103"/>
    <mergeCell ref="U103:W103"/>
    <mergeCell ref="R105:T105"/>
    <mergeCell ref="U105:W105"/>
    <mergeCell ref="K107:L107"/>
    <mergeCell ref="M107:Q107"/>
    <mergeCell ref="B100:J100"/>
    <mergeCell ref="K100:L100"/>
    <mergeCell ref="M100:Q100"/>
    <mergeCell ref="R100:T100"/>
    <mergeCell ref="U100:W100"/>
    <mergeCell ref="A1:B7"/>
    <mergeCell ref="C1:V1"/>
    <mergeCell ref="W1:X1"/>
    <mergeCell ref="C7:V7"/>
    <mergeCell ref="W7:X7"/>
    <mergeCell ref="A8:B8"/>
    <mergeCell ref="C8:V8"/>
    <mergeCell ref="W8:X8"/>
    <mergeCell ref="U99:W99"/>
    <mergeCell ref="B97:J97"/>
    <mergeCell ref="K97:L97"/>
    <mergeCell ref="M97:Q97"/>
    <mergeCell ref="R97:T97"/>
    <mergeCell ref="U97:W97"/>
    <mergeCell ref="B98:J98"/>
    <mergeCell ref="K98:L98"/>
    <mergeCell ref="M98:Q98"/>
    <mergeCell ref="R98:T98"/>
    <mergeCell ref="U98:W98"/>
    <mergeCell ref="B99:J99"/>
    <mergeCell ref="K99:L99"/>
    <mergeCell ref="M99:Q99"/>
    <mergeCell ref="R99:T99"/>
    <mergeCell ref="B9:X9"/>
    <mergeCell ref="B10:R10"/>
    <mergeCell ref="S10:X10"/>
    <mergeCell ref="B11:X11"/>
    <mergeCell ref="B12:X12"/>
    <mergeCell ref="B13:X13"/>
    <mergeCell ref="B14:X14"/>
    <mergeCell ref="B15:X15"/>
    <mergeCell ref="A16:X16"/>
    <mergeCell ref="A17:X17"/>
    <mergeCell ref="A18:X18"/>
    <mergeCell ref="A19:X19"/>
    <mergeCell ref="B20:J20"/>
    <mergeCell ref="K20:L20"/>
    <mergeCell ref="M20:Q20"/>
    <mergeCell ref="R20:T20"/>
    <mergeCell ref="U20:W20"/>
    <mergeCell ref="B21:X21"/>
    <mergeCell ref="B22:J22"/>
    <mergeCell ref="K22:L22"/>
    <mergeCell ref="M22:Q22"/>
    <mergeCell ref="R22:T22"/>
    <mergeCell ref="U22:W22"/>
    <mergeCell ref="B23:J23"/>
    <mergeCell ref="K23:L23"/>
    <mergeCell ref="M23:Q23"/>
    <mergeCell ref="R23:T23"/>
    <mergeCell ref="U23:W23"/>
    <mergeCell ref="B24:J24"/>
    <mergeCell ref="K24:L24"/>
    <mergeCell ref="M24:Q24"/>
    <mergeCell ref="R24:T24"/>
    <mergeCell ref="U24:W24"/>
    <mergeCell ref="B25:J25"/>
    <mergeCell ref="K25:L25"/>
    <mergeCell ref="M25:Q25"/>
    <mergeCell ref="R25:T25"/>
    <mergeCell ref="U25:W25"/>
    <mergeCell ref="B26:J26"/>
    <mergeCell ref="K26:L26"/>
    <mergeCell ref="M26:Q26"/>
    <mergeCell ref="R26:T26"/>
    <mergeCell ref="U26:W26"/>
    <mergeCell ref="B27:J27"/>
    <mergeCell ref="K27:L27"/>
    <mergeCell ref="M27:Q27"/>
    <mergeCell ref="R27:T27"/>
    <mergeCell ref="U27:W27"/>
    <mergeCell ref="B28:J28"/>
    <mergeCell ref="K28:L28"/>
    <mergeCell ref="M28:Q28"/>
    <mergeCell ref="R28:T28"/>
    <mergeCell ref="U28:W28"/>
    <mergeCell ref="A29:X29"/>
    <mergeCell ref="A30:W30"/>
    <mergeCell ref="A31:X31"/>
    <mergeCell ref="A32:X32"/>
    <mergeCell ref="B33:J33"/>
    <mergeCell ref="K33:L33"/>
    <mergeCell ref="M33:Q33"/>
    <mergeCell ref="R33:T33"/>
    <mergeCell ref="U33:W33"/>
    <mergeCell ref="B37:J37"/>
    <mergeCell ref="K37:L37"/>
    <mergeCell ref="M37:Q37"/>
    <mergeCell ref="R37:T37"/>
    <mergeCell ref="U37:W37"/>
    <mergeCell ref="B34:X34"/>
    <mergeCell ref="B35:J35"/>
    <mergeCell ref="K35:L35"/>
    <mergeCell ref="M35:Q35"/>
    <mergeCell ref="R35:T35"/>
    <mergeCell ref="U35:W35"/>
    <mergeCell ref="B36:J36"/>
    <mergeCell ref="K36:L36"/>
    <mergeCell ref="M36:Q36"/>
    <mergeCell ref="R36:T36"/>
    <mergeCell ref="U36:W36"/>
    <mergeCell ref="A38:X38"/>
    <mergeCell ref="A39:W39"/>
    <mergeCell ref="A40:X40"/>
    <mergeCell ref="A41:X41"/>
    <mergeCell ref="B42:J42"/>
    <mergeCell ref="K42:L42"/>
    <mergeCell ref="M42:Q42"/>
    <mergeCell ref="R42:T42"/>
    <mergeCell ref="U42:W42"/>
    <mergeCell ref="B43:X43"/>
    <mergeCell ref="B44:J44"/>
    <mergeCell ref="K44:L44"/>
    <mergeCell ref="M44:Q44"/>
    <mergeCell ref="R44:T44"/>
    <mergeCell ref="U44:W44"/>
    <mergeCell ref="A45:X45"/>
    <mergeCell ref="A46:W46"/>
    <mergeCell ref="A47:X47"/>
    <mergeCell ref="A48:X48"/>
    <mergeCell ref="B49:J49"/>
    <mergeCell ref="K49:L49"/>
    <mergeCell ref="M49:Q49"/>
    <mergeCell ref="R49:T49"/>
    <mergeCell ref="U49:W49"/>
    <mergeCell ref="B50:X50"/>
    <mergeCell ref="B51:J51"/>
    <mergeCell ref="K51:L51"/>
    <mergeCell ref="M51:Q51"/>
    <mergeCell ref="R51:T51"/>
    <mergeCell ref="U51:W51"/>
    <mergeCell ref="B52:J52"/>
    <mergeCell ref="K52:L52"/>
    <mergeCell ref="M52:Q52"/>
    <mergeCell ref="R52:T52"/>
    <mergeCell ref="U52:W52"/>
    <mergeCell ref="B53:J53"/>
    <mergeCell ref="K53:L53"/>
    <mergeCell ref="M53:Q53"/>
    <mergeCell ref="R53:T53"/>
    <mergeCell ref="U53:W53"/>
    <mergeCell ref="B54:J54"/>
    <mergeCell ref="K54:L54"/>
    <mergeCell ref="M54:Q54"/>
    <mergeCell ref="R54:T54"/>
    <mergeCell ref="U54:W54"/>
    <mergeCell ref="B55:J55"/>
    <mergeCell ref="K55:L55"/>
    <mergeCell ref="M55:Q55"/>
    <mergeCell ref="R55:T55"/>
    <mergeCell ref="U55:W55"/>
    <mergeCell ref="B56:J56"/>
    <mergeCell ref="K56:L56"/>
    <mergeCell ref="M56:Q56"/>
    <mergeCell ref="R56:T56"/>
    <mergeCell ref="U56:W56"/>
    <mergeCell ref="B57:J57"/>
    <mergeCell ref="K57:L57"/>
    <mergeCell ref="M57:Q57"/>
    <mergeCell ref="R57:T57"/>
    <mergeCell ref="U57:W57"/>
    <mergeCell ref="B58:J58"/>
    <mergeCell ref="K58:L58"/>
    <mergeCell ref="M58:Q58"/>
    <mergeCell ref="R58:T58"/>
    <mergeCell ref="U58:W58"/>
    <mergeCell ref="B59:J59"/>
    <mergeCell ref="K59:L59"/>
    <mergeCell ref="M59:Q59"/>
    <mergeCell ref="R59:T59"/>
    <mergeCell ref="U59:W59"/>
    <mergeCell ref="B60:J60"/>
    <mergeCell ref="K60:L60"/>
    <mergeCell ref="M60:Q60"/>
    <mergeCell ref="R60:T60"/>
    <mergeCell ref="U60:W60"/>
    <mergeCell ref="B61:J61"/>
    <mergeCell ref="K61:L61"/>
    <mergeCell ref="M61:Q61"/>
    <mergeCell ref="R61:T61"/>
    <mergeCell ref="U61:W61"/>
    <mergeCell ref="B62:J62"/>
    <mergeCell ref="K62:L62"/>
    <mergeCell ref="M62:Q62"/>
    <mergeCell ref="R62:T62"/>
    <mergeCell ref="U62:W62"/>
    <mergeCell ref="B63:J63"/>
    <mergeCell ref="K63:L63"/>
    <mergeCell ref="M63:Q63"/>
    <mergeCell ref="R63:T63"/>
    <mergeCell ref="U63:W63"/>
    <mergeCell ref="B64:J64"/>
    <mergeCell ref="K64:L64"/>
    <mergeCell ref="M64:Q64"/>
    <mergeCell ref="R64:T64"/>
    <mergeCell ref="U64:W64"/>
    <mergeCell ref="B65:J65"/>
    <mergeCell ref="K65:L65"/>
    <mergeCell ref="M65:Q65"/>
    <mergeCell ref="R65:T65"/>
    <mergeCell ref="U65:W65"/>
    <mergeCell ref="B66:J66"/>
    <mergeCell ref="K66:L66"/>
    <mergeCell ref="M66:Q66"/>
    <mergeCell ref="R66:T66"/>
    <mergeCell ref="U66:W66"/>
    <mergeCell ref="B67:J67"/>
    <mergeCell ref="K67:L67"/>
    <mergeCell ref="M67:Q67"/>
    <mergeCell ref="R67:T67"/>
    <mergeCell ref="U67:W67"/>
    <mergeCell ref="B75:J75"/>
    <mergeCell ref="K75:L75"/>
    <mergeCell ref="M75:Q75"/>
    <mergeCell ref="R75:T75"/>
    <mergeCell ref="U75:W75"/>
    <mergeCell ref="B78:J78"/>
    <mergeCell ref="K78:L78"/>
    <mergeCell ref="M78:Q78"/>
    <mergeCell ref="R78:T78"/>
    <mergeCell ref="U78:W78"/>
    <mergeCell ref="B76:J76"/>
    <mergeCell ref="K76:L76"/>
    <mergeCell ref="M76:Q76"/>
    <mergeCell ref="R76:T76"/>
    <mergeCell ref="U76:W76"/>
    <mergeCell ref="B77:J77"/>
    <mergeCell ref="K77:L77"/>
    <mergeCell ref="M77:Q77"/>
    <mergeCell ref="R77:T77"/>
    <mergeCell ref="U77:W77"/>
    <mergeCell ref="B79:J79"/>
    <mergeCell ref="K79:L79"/>
    <mergeCell ref="M79:Q79"/>
    <mergeCell ref="R79:T79"/>
    <mergeCell ref="U79:W79"/>
    <mergeCell ref="B80:J80"/>
    <mergeCell ref="K80:L80"/>
    <mergeCell ref="M80:Q80"/>
    <mergeCell ref="R80:T80"/>
    <mergeCell ref="U80:W80"/>
    <mergeCell ref="B81:J81"/>
    <mergeCell ref="K81:L81"/>
    <mergeCell ref="M81:Q81"/>
    <mergeCell ref="R81:T81"/>
    <mergeCell ref="U81:W81"/>
    <mergeCell ref="B82:J82"/>
    <mergeCell ref="K82:L82"/>
    <mergeCell ref="M82:Q82"/>
    <mergeCell ref="R82:T82"/>
    <mergeCell ref="U82:W82"/>
    <mergeCell ref="B83:J83"/>
    <mergeCell ref="K83:L83"/>
    <mergeCell ref="M83:Q83"/>
    <mergeCell ref="R83:T83"/>
    <mergeCell ref="U83:W83"/>
    <mergeCell ref="B84:J84"/>
    <mergeCell ref="K84:L84"/>
    <mergeCell ref="M84:Q84"/>
    <mergeCell ref="R84:T84"/>
    <mergeCell ref="U84:W84"/>
    <mergeCell ref="B85:J85"/>
    <mergeCell ref="K85:L85"/>
    <mergeCell ref="M85:Q85"/>
    <mergeCell ref="R85:T85"/>
    <mergeCell ref="U85:W85"/>
    <mergeCell ref="B86:J86"/>
    <mergeCell ref="K86:L86"/>
    <mergeCell ref="M86:Q86"/>
    <mergeCell ref="R86:T86"/>
    <mergeCell ref="U86:W86"/>
    <mergeCell ref="B87:J87"/>
    <mergeCell ref="K87:L87"/>
    <mergeCell ref="M87:Q87"/>
    <mergeCell ref="R87:T87"/>
    <mergeCell ref="U87:W87"/>
    <mergeCell ref="B88:J88"/>
    <mergeCell ref="K88:L88"/>
    <mergeCell ref="M88:Q88"/>
    <mergeCell ref="R88:T88"/>
    <mergeCell ref="U88:W88"/>
    <mergeCell ref="B89:J89"/>
    <mergeCell ref="K89:L89"/>
    <mergeCell ref="M89:Q89"/>
    <mergeCell ref="R89:T89"/>
    <mergeCell ref="U89:W89"/>
    <mergeCell ref="B90:J90"/>
    <mergeCell ref="K90:L90"/>
    <mergeCell ref="M90:Q90"/>
    <mergeCell ref="R90:T90"/>
    <mergeCell ref="U90:W90"/>
    <mergeCell ref="B91:J91"/>
    <mergeCell ref="K91:L91"/>
    <mergeCell ref="M91:Q91"/>
    <mergeCell ref="R91:T91"/>
    <mergeCell ref="U91:W91"/>
    <mergeCell ref="B92:J92"/>
    <mergeCell ref="K92:L92"/>
    <mergeCell ref="M92:Q92"/>
    <mergeCell ref="R92:T92"/>
    <mergeCell ref="U92:W92"/>
    <mergeCell ref="B93:J93"/>
    <mergeCell ref="K93:L93"/>
    <mergeCell ref="M93:Q93"/>
    <mergeCell ref="R93:T93"/>
    <mergeCell ref="U93:W93"/>
    <mergeCell ref="B94:J94"/>
    <mergeCell ref="K94:L94"/>
    <mergeCell ref="M94:Q94"/>
    <mergeCell ref="R94:T94"/>
    <mergeCell ref="U94:W94"/>
    <mergeCell ref="B95:J95"/>
    <mergeCell ref="K95:L95"/>
    <mergeCell ref="M95:Q95"/>
    <mergeCell ref="R95:T95"/>
    <mergeCell ref="U95:W95"/>
    <mergeCell ref="B96:J96"/>
    <mergeCell ref="K96:L96"/>
    <mergeCell ref="M96:Q96"/>
    <mergeCell ref="R96:T96"/>
    <mergeCell ref="U96:W96"/>
    <mergeCell ref="B101:J101"/>
    <mergeCell ref="K101:L101"/>
    <mergeCell ref="M101:Q101"/>
    <mergeCell ref="R101:T101"/>
    <mergeCell ref="U101:W101"/>
    <mergeCell ref="B115:J115"/>
    <mergeCell ref="K115:L115"/>
    <mergeCell ref="M115:Q115"/>
    <mergeCell ref="R115:T115"/>
    <mergeCell ref="U115:W115"/>
    <mergeCell ref="B106:J106"/>
    <mergeCell ref="K106:L106"/>
    <mergeCell ref="M106:Q106"/>
    <mergeCell ref="R106:T106"/>
    <mergeCell ref="U106:W106"/>
    <mergeCell ref="B107:J107"/>
    <mergeCell ref="B104:J104"/>
    <mergeCell ref="K104:L104"/>
    <mergeCell ref="M104:Q104"/>
    <mergeCell ref="R104:T104"/>
    <mergeCell ref="U104:W104"/>
    <mergeCell ref="B105:J105"/>
    <mergeCell ref="K105:L105"/>
    <mergeCell ref="M105:Q105"/>
    <mergeCell ref="B118:J118"/>
    <mergeCell ref="K118:L118"/>
    <mergeCell ref="M118:Q118"/>
    <mergeCell ref="R118:T118"/>
    <mergeCell ref="U118:W118"/>
    <mergeCell ref="A119:X119"/>
    <mergeCell ref="A120:W120"/>
    <mergeCell ref="A121:X121"/>
    <mergeCell ref="A122:X122"/>
    <mergeCell ref="B123:J123"/>
    <mergeCell ref="K123:L123"/>
    <mergeCell ref="M123:Q123"/>
    <mergeCell ref="R123:T123"/>
    <mergeCell ref="U123:W123"/>
    <mergeCell ref="B124:X124"/>
    <mergeCell ref="B125:J125"/>
    <mergeCell ref="K125:L125"/>
    <mergeCell ref="M125:Q125"/>
    <mergeCell ref="R125:T125"/>
    <mergeCell ref="U125:W125"/>
    <mergeCell ref="B126:J126"/>
    <mergeCell ref="K126:L126"/>
    <mergeCell ref="M126:Q126"/>
    <mergeCell ref="R126:T126"/>
    <mergeCell ref="U126:W126"/>
    <mergeCell ref="B127:J127"/>
    <mergeCell ref="K127:L127"/>
    <mergeCell ref="M127:Q127"/>
    <mergeCell ref="R127:T127"/>
    <mergeCell ref="U127:W127"/>
    <mergeCell ref="B128:J128"/>
    <mergeCell ref="K128:L128"/>
    <mergeCell ref="M128:Q128"/>
    <mergeCell ref="R128:T128"/>
    <mergeCell ref="U128:W128"/>
    <mergeCell ref="B129:J129"/>
    <mergeCell ref="K129:L129"/>
    <mergeCell ref="M129:Q129"/>
    <mergeCell ref="R129:T129"/>
    <mergeCell ref="U129:W129"/>
    <mergeCell ref="B130:J130"/>
    <mergeCell ref="K130:L130"/>
    <mergeCell ref="M130:Q130"/>
    <mergeCell ref="R130:T130"/>
    <mergeCell ref="U130:W130"/>
    <mergeCell ref="A131:X131"/>
    <mergeCell ref="A132:W132"/>
    <mergeCell ref="A133:X133"/>
    <mergeCell ref="A134:X134"/>
    <mergeCell ref="U138:W138"/>
    <mergeCell ref="B139:J139"/>
    <mergeCell ref="K139:L139"/>
    <mergeCell ref="M139:Q139"/>
    <mergeCell ref="R139:T139"/>
    <mergeCell ref="U139:W139"/>
    <mergeCell ref="B135:J135"/>
    <mergeCell ref="K135:L135"/>
    <mergeCell ref="M135:Q135"/>
    <mergeCell ref="R135:T135"/>
    <mergeCell ref="U135:W135"/>
    <mergeCell ref="B136:X136"/>
    <mergeCell ref="B137:J137"/>
    <mergeCell ref="K137:L137"/>
    <mergeCell ref="M137:Q137"/>
    <mergeCell ref="R137:T137"/>
    <mergeCell ref="U137:W137"/>
    <mergeCell ref="B138:J138"/>
    <mergeCell ref="K138:L138"/>
    <mergeCell ref="M138:Q138"/>
    <mergeCell ref="R138:T138"/>
    <mergeCell ref="A150:X150"/>
    <mergeCell ref="B151:X151"/>
    <mergeCell ref="B152:R152"/>
    <mergeCell ref="S152:X152"/>
    <mergeCell ref="A142:X142"/>
    <mergeCell ref="A143:W143"/>
    <mergeCell ref="A144:X144"/>
    <mergeCell ref="A145:U145"/>
    <mergeCell ref="V145:X145"/>
    <mergeCell ref="A146:U146"/>
    <mergeCell ref="V146:X146"/>
    <mergeCell ref="V147:X147"/>
    <mergeCell ref="V148:X148"/>
    <mergeCell ref="V149:X149"/>
    <mergeCell ref="M147:U147"/>
    <mergeCell ref="M149:U149"/>
    <mergeCell ref="M148:U148"/>
    <mergeCell ref="D147:G147"/>
    <mergeCell ref="D148:G148"/>
    <mergeCell ref="D149:G149"/>
    <mergeCell ref="B140:J140"/>
    <mergeCell ref="K140:L140"/>
    <mergeCell ref="M140:Q140"/>
    <mergeCell ref="R140:T140"/>
    <mergeCell ref="U140:W140"/>
    <mergeCell ref="B141:J141"/>
    <mergeCell ref="K141:L141"/>
    <mergeCell ref="M141:Q141"/>
    <mergeCell ref="R141:T141"/>
    <mergeCell ref="U141:W141"/>
    <mergeCell ref="B110:J110"/>
    <mergeCell ref="K110:L110"/>
    <mergeCell ref="M110:Q110"/>
    <mergeCell ref="R110:T110"/>
    <mergeCell ref="U110:W110"/>
    <mergeCell ref="R107:T107"/>
    <mergeCell ref="U107:W107"/>
    <mergeCell ref="B108:J108"/>
    <mergeCell ref="K108:L108"/>
    <mergeCell ref="M108:Q108"/>
    <mergeCell ref="R108:T108"/>
    <mergeCell ref="U108:W108"/>
    <mergeCell ref="B109:J109"/>
    <mergeCell ref="K109:L109"/>
    <mergeCell ref="M109:Q109"/>
    <mergeCell ref="R109:T109"/>
    <mergeCell ref="U109:W109"/>
  </mergeCells>
  <printOptions/>
  <pageMargins left="0.3937007874015748" right="0.3937007874015748" top="0.984251968503937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Mendonça de Carvalho</dc:creator>
  <cp:keywords/>
  <dc:description/>
  <cp:lastModifiedBy>Rodrigo Mendonça de Carvalho</cp:lastModifiedBy>
  <cp:lastPrinted>2013-09-06T14:01:09Z</cp:lastPrinted>
  <dcterms:created xsi:type="dcterms:W3CDTF">2013-08-30T14:38:32Z</dcterms:created>
  <dcterms:modified xsi:type="dcterms:W3CDTF">2013-09-06T14:01:13Z</dcterms:modified>
  <cp:category/>
  <cp:version/>
  <cp:contentType/>
  <cp:contentStatus/>
</cp:coreProperties>
</file>