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Relatório" sheetId="1" r:id="rId1"/>
  </sheets>
  <definedNames/>
  <calcPr calcId="152511"/>
</workbook>
</file>

<file path=xl/sharedStrings.xml><?xml version="1.0" encoding="utf-8"?>
<sst xmlns="http://schemas.openxmlformats.org/spreadsheetml/2006/main" count="732" uniqueCount="143">
  <si>
    <t>Setor</t>
  </si>
  <si>
    <t>Orçamento</t>
  </si>
  <si>
    <t>Descrição</t>
  </si>
  <si>
    <t>Versão</t>
  </si>
  <si>
    <t>: ORÇAMENTO REALIZADO NA TABELA 102 REVISADA - JUN/13 - AGETOP</t>
  </si>
  <si>
    <t>Nat. Serviço</t>
  </si>
  <si>
    <t>: Obras Civis</t>
  </si>
  <si>
    <t>BDI</t>
  </si>
  <si>
    <t>Cód. Auxiliar</t>
  </si>
  <si>
    <t>Serviço</t>
  </si>
  <si>
    <t>Unid.</t>
  </si>
  <si>
    <t>Total</t>
  </si>
  <si>
    <t>&gt;CANTEIRO</t>
  </si>
  <si>
    <t>&gt;DEMOLIÇÃO DE CONCRETO SIMPLES COM MARTELETE E COMPRESSOR COM CARGA MANUAL (NEW JERSEY)</t>
  </si>
  <si>
    <t xml:space="preserve">Total: </t>
  </si>
  <si>
    <t xml:space="preserve">un    </t>
  </si>
  <si>
    <t>S-0001</t>
  </si>
  <si>
    <t>&gt;CABO 2X4MM² PVC 1KV</t>
  </si>
  <si>
    <t xml:space="preserve">m     </t>
  </si>
  <si>
    <t>S-0002</t>
  </si>
  <si>
    <t>&gt;CAIXA DE COMANDO 530X350X235MM USG</t>
  </si>
  <si>
    <t>S-0003</t>
  </si>
  <si>
    <t>&gt;CONECTOR TIPO DEDAL</t>
  </si>
  <si>
    <t>S-0004</t>
  </si>
  <si>
    <t>&gt;CONTACTORA TRIFÁSICA 80A</t>
  </si>
  <si>
    <t>S-0005</t>
  </si>
  <si>
    <t>&gt;DISJUNTOR MONOFÁSICO 2A</t>
  </si>
  <si>
    <t>S-0006</t>
  </si>
  <si>
    <t>&gt;FERRAGENS PARA FIXAÇÃO - CINTA 240MM</t>
  </si>
  <si>
    <t>S-0007</t>
  </si>
  <si>
    <t>&gt;FITA DE AÇO PARA AMARRAÇÃO</t>
  </si>
  <si>
    <t>S-0008</t>
  </si>
  <si>
    <t>&gt;FITA COLORIDA DE ADVERTÊNCIA (PRETA/AMARELA)</t>
  </si>
  <si>
    <t>S-0009</t>
  </si>
  <si>
    <t>&gt;MASSA DE CALEFETAR</t>
  </si>
  <si>
    <t xml:space="preserve">Kg    </t>
  </si>
  <si>
    <t>S-0010</t>
  </si>
  <si>
    <t>&gt;REATOR PARA LÂMPADA VSAP 400W</t>
  </si>
  <si>
    <t>S-0011</t>
  </si>
  <si>
    <t xml:space="preserve">&gt;RELÉ FOTOELETRONICO COM BASE </t>
  </si>
  <si>
    <t>S-0012</t>
  </si>
  <si>
    <t>&gt;POSTE DE CONCRETO S/C 16M/200KGF</t>
  </si>
  <si>
    <t>S-0013</t>
  </si>
  <si>
    <t>&gt;LUMINÁRIA MVM 400W</t>
  </si>
  <si>
    <t>S-0014</t>
  </si>
  <si>
    <t>&gt;LUMINÁRIA VSAP 400W</t>
  </si>
  <si>
    <t>S-0015</t>
  </si>
  <si>
    <t>&gt;SUPORTE ORNAMENTAL PARA 1 LUMINÁRIA</t>
  </si>
  <si>
    <t>S-0016</t>
  </si>
  <si>
    <t>&gt;SUPORTE ORNAMENTAL PARA 2 LUMINÁRIAS</t>
  </si>
  <si>
    <t>&gt;CORTE DE ASFALTO PELO MÉTODO NÃO DESTRUTIVO</t>
  </si>
  <si>
    <t>&gt;VALE TRANSPORTE</t>
  </si>
  <si>
    <t>&gt;SEGURO DE VIDA EM GRUPO (VIDA POR MÊS)</t>
  </si>
  <si>
    <t>&gt;RECOMPOSIÇÃO NEW JERSEY</t>
  </si>
  <si>
    <t>AGDR- AGÊNCIA GOIANA DE DESENVOLVIMENTO REGIONAL</t>
  </si>
  <si>
    <t>: ILUMINAÇÃO PÚBLICA NA RODOVIA GO-521 E MARGENS DO LAGO DE CIDADE OCIDENTAL</t>
  </si>
  <si>
    <t>Comprimento</t>
  </si>
  <si>
    <t>30/08/2013 - 14:08</t>
  </si>
  <si>
    <t>Data Orçamento : 30/08/2013</t>
  </si>
  <si>
    <t xml:space="preserve">: </t>
  </si>
  <si>
    <t xml:space="preserve">: 7,1 Km    </t>
  </si>
  <si>
    <t>S-0017</t>
  </si>
  <si>
    <t>S-0018</t>
  </si>
  <si>
    <t>&gt;TRANSFORMADOR 15KVA</t>
  </si>
  <si>
    <t>&gt;TRANSFORMADOR 30KVA</t>
  </si>
  <si>
    <t>M</t>
  </si>
  <si>
    <t>&gt;MOBILIZAÇÃO / DESMOBILIZAÇÃO</t>
  </si>
  <si>
    <t>%</t>
  </si>
  <si>
    <t>OBS.: 1% SOBRE O CUSTO DA OBRA</t>
  </si>
  <si>
    <t>m3</t>
  </si>
  <si>
    <t>OBS.: COMPOSIÇÃO 00014/ORSE+00026/ORSE</t>
  </si>
  <si>
    <t>AJUDANTE</t>
  </si>
  <si>
    <t>.0008</t>
  </si>
  <si>
    <t>SAL./H</t>
  </si>
  <si>
    <t>ENCARGOS %</t>
  </si>
  <si>
    <t>CONSUMO</t>
  </si>
  <si>
    <t>CUSTO HORÁRIO</t>
  </si>
  <si>
    <t>(B) MÃO DE OBRA</t>
  </si>
  <si>
    <t>EQ. SALARIAL</t>
  </si>
  <si>
    <t>COD. AUXILIAR</t>
  </si>
  <si>
    <t>CUSTO HORÁRIO DA EXECUÇÃO (B)</t>
  </si>
  <si>
    <t>(D) PRODUÇÃO DA EQUIPE</t>
  </si>
  <si>
    <t>(E) CUSTO UNITÁRIO DA EXECUÇÃO (B) / (D)</t>
  </si>
  <si>
    <t>(F) MATERIAIS</t>
  </si>
  <si>
    <t>UNIDADE</t>
  </si>
  <si>
    <t>CUSTO UNITÁRIO</t>
  </si>
  <si>
    <t xml:space="preserve"> CUSTO</t>
  </si>
  <si>
    <t>&gt;MARTELO PERFURADOR/ROMPEDOR</t>
  </si>
  <si>
    <t>H</t>
  </si>
  <si>
    <t>&gt;COMPRESSOR DE AR 295 PCM</t>
  </si>
  <si>
    <t>(F) TOTAL</t>
  </si>
  <si>
    <t>(B) TOTAL</t>
  </si>
  <si>
    <t>&gt;LOCAÇÃO DE CAMINHAO MUNK</t>
  </si>
  <si>
    <t>OBS.: PREÇO MEDIANO</t>
  </si>
  <si>
    <t>mês</t>
  </si>
  <si>
    <t>ELETRICISTA</t>
  </si>
  <si>
    <t>.0012</t>
  </si>
  <si>
    <t>C-0001</t>
  </si>
  <si>
    <t>C-0002</t>
  </si>
  <si>
    <t>C-0003</t>
  </si>
  <si>
    <t>CONECTOR TIPO DEDAL</t>
  </si>
  <si>
    <t>CAIXA DE COMANDO 530X350X235MM USG</t>
  </si>
  <si>
    <t>CABO 2X4MM² PVC 1KV</t>
  </si>
  <si>
    <t>C-0004</t>
  </si>
  <si>
    <t>CONTACTORA TRIFÁSICA 80A</t>
  </si>
  <si>
    <t>DISJUNTOR MONOFÁSICO 2A</t>
  </si>
  <si>
    <t>C-0005</t>
  </si>
  <si>
    <t>FERRAGENS PARA FIXAÇÃO - CINTA 240MM</t>
  </si>
  <si>
    <t>C-0006</t>
  </si>
  <si>
    <t>FITA DE AÇO PARA AMARRAÇÃO</t>
  </si>
  <si>
    <t>C-0007</t>
  </si>
  <si>
    <t>FITA COLORIDA DE ADVERTÊNCIA (PRETA/AMARELA)</t>
  </si>
  <si>
    <t>C-0009</t>
  </si>
  <si>
    <t>C-0008</t>
  </si>
  <si>
    <t>MASSA DE CALEFETAR</t>
  </si>
  <si>
    <t>REATOR PARA LÂMPADA VSAP 400W</t>
  </si>
  <si>
    <t>C-0010</t>
  </si>
  <si>
    <t xml:space="preserve">RELÉ FOTOELETRONICO COM BASE </t>
  </si>
  <si>
    <t>C-0011</t>
  </si>
  <si>
    <t>LUMINÁRIA MVM 400W</t>
  </si>
  <si>
    <t>C-0013</t>
  </si>
  <si>
    <t>LUMINÁRIA VSAP 400W</t>
  </si>
  <si>
    <t>C-0014</t>
  </si>
  <si>
    <t>OBS.: PINTURA261611 (0,24 m2/um, CALCULADO PELO ENGº CLEVERSON)</t>
  </si>
  <si>
    <t>INSTALAÇÃO (MDO) 072366, TABELA 102/JUN 2013</t>
  </si>
  <si>
    <t>PINTOR</t>
  </si>
  <si>
    <t>.0018</t>
  </si>
  <si>
    <t>TRANSFORMADOR 15KVA</t>
  </si>
  <si>
    <t>C-0017</t>
  </si>
  <si>
    <t>(G) SERVIÇOS</t>
  </si>
  <si>
    <t>PREPARO CONCRETO FCK-13,5 C/BETON. - (OBRAS CIVIS)</t>
  </si>
  <si>
    <t>LANÇAMENTO / APLICAÇÃO CONCRETO - (OBRAS CIVIS)</t>
  </si>
  <si>
    <t>FORMA CHAPA COMPENSADA 6MM U=3V (PARA PLACAS/TAMPAS E DIVISÓRIAS PRÉ-MOLDADAS EM CONCRETO)</t>
  </si>
  <si>
    <t>m2</t>
  </si>
  <si>
    <t>DILUENTE NR 905 (SUMARÉ)</t>
  </si>
  <si>
    <t>LIXA PARA FERRO (Nº 10)</t>
  </si>
  <si>
    <t>TINTA ALQUIDICA DF (SUMALUX) (AZUL 593/ AMARELO SEG/CINZA/VERDE)</t>
  </si>
  <si>
    <t>COMPRESSOR DE 1,5HP-70L-140LB + PISTOLA DE RESERVATÓRIO SUPERIOR + MANGUEIRA (JURO DO CAPITAL DO EQUIPAMENTO) - PREÇO DO EQUIPAMENTO NOVO DIVIDIDO POR 1000</t>
  </si>
  <si>
    <t>SUPORTE ORNAMENTAL PARA 1 LUMINÁRIA</t>
  </si>
  <si>
    <t>FABRICAÇÃO SUPORTE ORNAMENTAL PARA 1 LUMINÁRIA (40% DO MATERIAL)</t>
  </si>
  <si>
    <t>C-0015</t>
  </si>
  <si>
    <t>L</t>
  </si>
  <si>
    <t>Composição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</si>
</sst>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00000"/>
    <numFmt numFmtId="165" formatCode="#0.000"/>
    <numFmt numFmtId="166" formatCode="##0.00"/>
    <numFmt numFmtId="167" formatCode="#,##0.000"/>
    <numFmt numFmtId="168" formatCode="###,##0.00"/>
    <numFmt numFmtId="169" formatCode="&quot;R$&quot;\ #,##0.00"/>
    <numFmt numFmtId="170" formatCode="0.0000"/>
    <numFmt numFmtId="171" formatCode="_-[$R$-416]\ * #,##0.00_-;\-[$R$-416]\ * #,##0.00_-;_-[$R$-416]\ * &quot;-&quot;??_-;_-@_-"/>
  </numFmts>
  <fonts count="5"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63"/>
      <name val="Arial"/>
      <family val="2"/>
    </font>
    <font>
      <b/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right" vertical="top" wrapText="1"/>
    </xf>
    <xf numFmtId="169" fontId="2" fillId="2" borderId="1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167" fontId="2" fillId="2" borderId="0" xfId="0" applyNumberFormat="1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168" fontId="2" fillId="2" borderId="2" xfId="0" applyNumberFormat="1" applyFont="1" applyFill="1" applyBorder="1" applyAlignment="1">
      <alignment horizontal="right" vertical="top" wrapText="1"/>
    </xf>
    <xf numFmtId="0" fontId="2" fillId="2" borderId="2" xfId="2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top"/>
    </xf>
    <xf numFmtId="167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2" fontId="2" fillId="2" borderId="0" xfId="0" applyNumberFormat="1" applyFont="1" applyFill="1" applyBorder="1" applyAlignment="1">
      <alignment horizontal="right" vertical="top"/>
    </xf>
    <xf numFmtId="168" fontId="2" fillId="2" borderId="0" xfId="0" applyNumberFormat="1" applyFont="1" applyFill="1" applyBorder="1" applyAlignment="1">
      <alignment horizontal="right" vertical="top"/>
    </xf>
    <xf numFmtId="168" fontId="2" fillId="2" borderId="2" xfId="0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70" fontId="2" fillId="2" borderId="2" xfId="0" applyNumberFormat="1" applyFont="1" applyFill="1" applyBorder="1" applyAlignment="1">
      <alignment horizontal="center" vertical="center" wrapText="1"/>
    </xf>
    <xf numFmtId="171" fontId="2" fillId="2" borderId="2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70" fontId="2" fillId="2" borderId="6" xfId="0" applyNumberFormat="1" applyFont="1" applyFill="1" applyBorder="1" applyAlignment="1">
      <alignment horizontal="center" vertical="center" wrapText="1"/>
    </xf>
    <xf numFmtId="170" fontId="2" fillId="2" borderId="7" xfId="0" applyNumberFormat="1" applyFont="1" applyFill="1" applyBorder="1" applyAlignment="1">
      <alignment horizontal="center" vertical="center" wrapText="1"/>
    </xf>
    <xf numFmtId="170" fontId="2" fillId="2" borderId="8" xfId="0" applyNumberFormat="1" applyFont="1" applyFill="1" applyBorder="1" applyAlignment="1">
      <alignment horizontal="center" vertical="center" wrapText="1"/>
    </xf>
    <xf numFmtId="170" fontId="2" fillId="2" borderId="9" xfId="0" applyNumberFormat="1" applyFont="1" applyFill="1" applyBorder="1" applyAlignment="1">
      <alignment horizontal="center" vertical="center" wrapText="1"/>
    </xf>
    <xf numFmtId="170" fontId="2" fillId="2" borderId="10" xfId="0" applyNumberFormat="1" applyFont="1" applyFill="1" applyBorder="1" applyAlignment="1">
      <alignment horizontal="center" vertical="center" wrapText="1"/>
    </xf>
    <xf numFmtId="170" fontId="2" fillId="2" borderId="11" xfId="0" applyNumberFormat="1" applyFont="1" applyFill="1" applyBorder="1" applyAlignment="1">
      <alignment horizontal="center" vertical="center" wrapText="1"/>
    </xf>
    <xf numFmtId="171" fontId="2" fillId="2" borderId="6" xfId="0" applyNumberFormat="1" applyFont="1" applyFill="1" applyBorder="1" applyAlignment="1">
      <alignment horizontal="center" vertical="top" wrapText="1"/>
    </xf>
    <xf numFmtId="171" fontId="2" fillId="2" borderId="8" xfId="0" applyNumberFormat="1" applyFont="1" applyFill="1" applyBorder="1" applyAlignment="1">
      <alignment horizontal="center" vertical="top" wrapText="1"/>
    </xf>
    <xf numFmtId="171" fontId="2" fillId="2" borderId="9" xfId="0" applyNumberFormat="1" applyFont="1" applyFill="1" applyBorder="1" applyAlignment="1">
      <alignment horizontal="center" vertical="top" wrapText="1"/>
    </xf>
    <xf numFmtId="171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170" fontId="2" fillId="2" borderId="12" xfId="0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center" vertical="center" wrapText="1"/>
    </xf>
    <xf numFmtId="170" fontId="2" fillId="2" borderId="13" xfId="0" applyNumberFormat="1" applyFont="1" applyFill="1" applyBorder="1" applyAlignment="1">
      <alignment horizontal="center" vertical="center" wrapText="1"/>
    </xf>
    <xf numFmtId="171" fontId="2" fillId="2" borderId="6" xfId="0" applyNumberFormat="1" applyFont="1" applyFill="1" applyBorder="1" applyAlignment="1">
      <alignment horizontal="center" vertical="center" wrapText="1"/>
    </xf>
    <xf numFmtId="171" fontId="2" fillId="2" borderId="8" xfId="0" applyNumberFormat="1" applyFont="1" applyFill="1" applyBorder="1" applyAlignment="1">
      <alignment horizontal="center" vertical="center" wrapText="1"/>
    </xf>
    <xf numFmtId="171" fontId="2" fillId="2" borderId="12" xfId="0" applyNumberFormat="1" applyFont="1" applyFill="1" applyBorder="1" applyAlignment="1">
      <alignment horizontal="center" vertical="center" wrapText="1"/>
    </xf>
    <xf numFmtId="171" fontId="2" fillId="2" borderId="13" xfId="0" applyNumberFormat="1" applyFont="1" applyFill="1" applyBorder="1" applyAlignment="1">
      <alignment horizontal="center" vertical="center" wrapText="1"/>
    </xf>
    <xf numFmtId="171" fontId="2" fillId="2" borderId="9" xfId="0" applyNumberFormat="1" applyFont="1" applyFill="1" applyBorder="1" applyAlignment="1">
      <alignment horizontal="center" vertical="center" wrapText="1"/>
    </xf>
    <xf numFmtId="171" fontId="2" fillId="2" borderId="11" xfId="0" applyNumberFormat="1" applyFont="1" applyFill="1" applyBorder="1" applyAlignment="1">
      <alignment horizontal="center" vertical="center" wrapText="1"/>
    </xf>
    <xf numFmtId="171" fontId="2" fillId="2" borderId="12" xfId="0" applyNumberFormat="1" applyFont="1" applyFill="1" applyBorder="1" applyAlignment="1">
      <alignment horizontal="center" vertical="top" wrapText="1"/>
    </xf>
    <xf numFmtId="171" fontId="2" fillId="2" borderId="13" xfId="0" applyNumberFormat="1" applyFont="1" applyFill="1" applyBorder="1" applyAlignment="1">
      <alignment horizontal="center" vertical="top" wrapText="1"/>
    </xf>
    <xf numFmtId="171" fontId="2" fillId="2" borderId="6" xfId="0" applyNumberFormat="1" applyFont="1" applyFill="1" applyBorder="1" applyAlignment="1">
      <alignment horizontal="left" vertical="center" wrapText="1"/>
    </xf>
    <xf numFmtId="171" fontId="2" fillId="2" borderId="8" xfId="0" applyNumberFormat="1" applyFont="1" applyFill="1" applyBorder="1" applyAlignment="1">
      <alignment horizontal="left" vertical="center" wrapText="1"/>
    </xf>
    <xf numFmtId="171" fontId="2" fillId="2" borderId="9" xfId="0" applyNumberFormat="1" applyFont="1" applyFill="1" applyBorder="1" applyAlignment="1">
      <alignment horizontal="left" vertical="center" wrapText="1"/>
    </xf>
    <xf numFmtId="171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/>
    </xf>
    <xf numFmtId="0" fontId="4" fillId="2" borderId="4" xfId="0" applyNumberFormat="1" applyFont="1" applyFill="1" applyBorder="1" applyAlignment="1">
      <alignment horizontal="left" vertical="top"/>
    </xf>
    <xf numFmtId="0" fontId="4" fillId="2" borderId="5" xfId="0" applyNumberFormat="1" applyFont="1" applyFill="1" applyBorder="1" applyAlignment="1">
      <alignment horizontal="left" vertical="top"/>
    </xf>
    <xf numFmtId="2" fontId="4" fillId="2" borderId="3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7" fontId="2" fillId="2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4" xfId="0" applyNumberFormat="1" applyFont="1" applyFill="1" applyBorder="1" applyAlignment="1">
      <alignment horizontal="center" vertical="top" wrapText="1"/>
    </xf>
    <xf numFmtId="0" fontId="4" fillId="3" borderId="15" xfId="0" applyNumberFormat="1" applyFont="1" applyFill="1" applyBorder="1" applyAlignment="1">
      <alignment horizontal="center" vertical="top" wrapText="1"/>
    </xf>
    <xf numFmtId="0" fontId="4" fillId="3" borderId="16" xfId="0" applyNumberFormat="1" applyFont="1" applyFill="1" applyBorder="1" applyAlignment="1">
      <alignment horizontal="center" vertical="top" wrapText="1"/>
    </xf>
    <xf numFmtId="171" fontId="2" fillId="2" borderId="2" xfId="0" applyNumberFormat="1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3" fillId="2" borderId="17" xfId="0" applyNumberFormat="1" applyFont="1" applyFill="1" applyBorder="1" applyAlignment="1">
      <alignment horizontal="center" vertical="top" wrapText="1"/>
    </xf>
    <xf numFmtId="0" fontId="1" fillId="2" borderId="17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1" fillId="2" borderId="17" xfId="0" applyNumberFormat="1" applyFont="1" applyFill="1" applyBorder="1" applyAlignment="1">
      <alignment horizontal="right" vertical="top" wrapText="1"/>
    </xf>
    <xf numFmtId="0" fontId="1" fillId="2" borderId="17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E6E6E6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28575</xdr:rowOff>
    </xdr:from>
    <xdr:to>
      <xdr:col>18</xdr:col>
      <xdr:colOff>47625</xdr:colOff>
      <xdr:row>6</xdr:row>
      <xdr:rowOff>0</xdr:rowOff>
    </xdr:to>
    <xdr:pic>
      <xdr:nvPicPr>
        <xdr:cNvPr id="3" name="Imagem 2" descr="logo-agdr-jun-20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161925"/>
          <a:ext cx="3362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6"/>
  <sheetViews>
    <sheetView tabSelected="1" zoomScale="115" zoomScaleNormal="115" workbookViewId="0" topLeftCell="A10">
      <selection activeCell="A18" sqref="A18:X18"/>
    </sheetView>
  </sheetViews>
  <sheetFormatPr defaultColWidth="9.140625" defaultRowHeight="12.75"/>
  <cols>
    <col min="1" max="1" width="9.28125" style="0" bestFit="1" customWidth="1"/>
    <col min="2" max="2" width="0.9921875" style="0" bestFit="1" customWidth="1"/>
    <col min="3" max="3" width="8.28125" style="0" bestFit="1" customWidth="1"/>
    <col min="4" max="4" width="10.28125" style="0" bestFit="1" customWidth="1"/>
    <col min="5" max="5" width="0.9921875" style="0" bestFit="1" customWidth="1"/>
    <col min="6" max="6" width="11.00390625" style="0" bestFit="1" customWidth="1"/>
    <col min="7" max="7" width="7.421875" style="0" bestFit="1" customWidth="1"/>
    <col min="8" max="8" width="0.9921875" style="0" bestFit="1" customWidth="1"/>
    <col min="9" max="9" width="4.7109375" style="0" bestFit="1" customWidth="1"/>
    <col min="10" max="11" width="2.8515625" style="0" bestFit="1" customWidth="1"/>
    <col min="12" max="13" width="1.8515625" style="0" bestFit="1" customWidth="1"/>
    <col min="14" max="14" width="0.9921875" style="0" bestFit="1" customWidth="1"/>
    <col min="15" max="15" width="2.8515625" style="0" bestFit="1" customWidth="1"/>
    <col min="16" max="16" width="0.9921875" style="0" bestFit="1" customWidth="1"/>
    <col min="17" max="17" width="2.8515625" style="0" bestFit="1" customWidth="1"/>
    <col min="18" max="19" width="1.8515625" style="0" bestFit="1" customWidth="1"/>
    <col min="20" max="20" width="3.7109375" style="0" bestFit="1" customWidth="1"/>
    <col min="21" max="22" width="1.8515625" style="0" bestFit="1" customWidth="1"/>
    <col min="23" max="23" width="3.7109375" style="0" bestFit="1" customWidth="1"/>
    <col min="24" max="24" width="10.28125" style="0" bestFit="1" customWidth="1"/>
    <col min="27" max="27" width="10.57421875" style="0" bestFit="1" customWidth="1"/>
  </cols>
  <sheetData>
    <row r="1" spans="1:24" ht="10.9" customHeight="1">
      <c r="A1" s="137"/>
      <c r="B1" s="137"/>
      <c r="C1" s="137" t="s">
        <v>54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42" t="s">
        <v>57</v>
      </c>
      <c r="X1" s="142"/>
    </row>
    <row r="2" spans="1:24" ht="10.9" customHeight="1">
      <c r="A2" s="137"/>
      <c r="B2" s="1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</row>
    <row r="3" spans="1:24" ht="10.9" customHeight="1">
      <c r="A3" s="137"/>
      <c r="B3" s="13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</row>
    <row r="4" spans="1:24" ht="10.9" customHeight="1">
      <c r="A4" s="137"/>
      <c r="B4" s="1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</row>
    <row r="5" spans="1:24" ht="10.9" customHeight="1">
      <c r="A5" s="137"/>
      <c r="B5" s="13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1:24" ht="10.9" customHeight="1">
      <c r="A6" s="137"/>
      <c r="B6" s="13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1:24" ht="10.9" customHeight="1">
      <c r="A7" s="141"/>
      <c r="B7" s="141"/>
      <c r="C7" s="144" t="s">
        <v>142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3"/>
      <c r="X7" s="143"/>
    </row>
    <row r="8" spans="1:24" ht="10.9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42"/>
      <c r="X8" s="142"/>
    </row>
    <row r="9" spans="1:24" ht="10.35" customHeight="1">
      <c r="A9" s="3" t="s">
        <v>0</v>
      </c>
      <c r="B9" s="138" t="s">
        <v>59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9"/>
      <c r="T9" s="138"/>
      <c r="U9" s="138"/>
      <c r="V9" s="138"/>
      <c r="W9" s="138"/>
      <c r="X9" s="138"/>
    </row>
    <row r="10" spans="1:24" ht="10.35" customHeight="1">
      <c r="A10" s="3" t="s">
        <v>1</v>
      </c>
      <c r="B10" s="138" t="s">
        <v>59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 t="s">
        <v>58</v>
      </c>
      <c r="T10" s="139"/>
      <c r="U10" s="139"/>
      <c r="V10" s="139"/>
      <c r="W10" s="139"/>
      <c r="X10" s="139"/>
    </row>
    <row r="11" spans="1:24" ht="10.35" customHeight="1">
      <c r="A11" s="3" t="s">
        <v>2</v>
      </c>
      <c r="B11" s="138" t="s">
        <v>55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38"/>
      <c r="U11" s="138"/>
      <c r="V11" s="138"/>
      <c r="W11" s="138"/>
      <c r="X11" s="138"/>
    </row>
    <row r="12" spans="1:24" ht="10.35" customHeight="1">
      <c r="A12" s="3" t="s">
        <v>3</v>
      </c>
      <c r="B12" s="138" t="s">
        <v>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9"/>
      <c r="T12" s="138"/>
      <c r="U12" s="138"/>
      <c r="V12" s="138"/>
      <c r="W12" s="138"/>
      <c r="X12" s="138"/>
    </row>
    <row r="13" spans="1:24" ht="10.35" customHeight="1">
      <c r="A13" s="3" t="s">
        <v>5</v>
      </c>
      <c r="B13" s="138" t="s">
        <v>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9"/>
      <c r="T13" s="138"/>
      <c r="U13" s="138"/>
      <c r="V13" s="138"/>
      <c r="W13" s="138"/>
      <c r="X13" s="138"/>
    </row>
    <row r="14" spans="1:24" ht="10.35" customHeight="1">
      <c r="A14" s="3" t="s">
        <v>56</v>
      </c>
      <c r="B14" s="138" t="s">
        <v>60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9"/>
      <c r="T14" s="138"/>
      <c r="U14" s="138"/>
      <c r="V14" s="138"/>
      <c r="W14" s="138"/>
      <c r="X14" s="138"/>
    </row>
    <row r="15" spans="1:24" ht="10.35" customHeight="1">
      <c r="A15" s="3" t="s">
        <v>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9"/>
      <c r="T15" s="138"/>
      <c r="U15" s="138"/>
      <c r="V15" s="138"/>
      <c r="W15" s="138"/>
      <c r="X15" s="138"/>
    </row>
    <row r="16" spans="1:24" ht="10.3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1:24" ht="10.9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ht="10.9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spans="1:24" ht="10.9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spans="1:24" ht="10.35" customHeight="1">
      <c r="A20" s="4" t="s">
        <v>8</v>
      </c>
      <c r="B20" s="130" t="s">
        <v>9</v>
      </c>
      <c r="C20" s="130"/>
      <c r="D20" s="130"/>
      <c r="E20" s="130"/>
      <c r="F20" s="130"/>
      <c r="G20" s="130"/>
      <c r="H20" s="130"/>
      <c r="I20" s="130"/>
      <c r="J20" s="130"/>
      <c r="K20" s="131" t="s">
        <v>10</v>
      </c>
      <c r="L20" s="131"/>
      <c r="M20" s="132"/>
      <c r="N20" s="133"/>
      <c r="O20" s="133"/>
      <c r="P20" s="133"/>
      <c r="Q20" s="133"/>
      <c r="R20" s="133"/>
      <c r="S20" s="133"/>
      <c r="T20" s="133"/>
      <c r="U20" s="133"/>
      <c r="V20" s="133"/>
      <c r="W20" s="134"/>
      <c r="X20" s="5" t="s">
        <v>11</v>
      </c>
    </row>
    <row r="21" spans="1:24" ht="10.35" customHeight="1">
      <c r="A21" s="6">
        <v>106318</v>
      </c>
      <c r="B21" s="123" t="s">
        <v>66</v>
      </c>
      <c r="C21" s="123"/>
      <c r="D21" s="123"/>
      <c r="E21" s="123"/>
      <c r="F21" s="123"/>
      <c r="G21" s="123"/>
      <c r="H21" s="123"/>
      <c r="I21" s="123"/>
      <c r="J21" s="123"/>
      <c r="K21" s="124" t="s">
        <v>67</v>
      </c>
      <c r="L21" s="124"/>
      <c r="M21" s="125"/>
      <c r="N21" s="126"/>
      <c r="O21" s="126"/>
      <c r="P21" s="126"/>
      <c r="Q21" s="126"/>
      <c r="R21" s="127"/>
      <c r="S21" s="126"/>
      <c r="T21" s="126"/>
      <c r="U21" s="128"/>
      <c r="V21" s="126"/>
      <c r="W21" s="126"/>
      <c r="X21" s="7">
        <f aca="true" t="shared" si="0" ref="X21:X22">(U21+R21)*M21</f>
        <v>0</v>
      </c>
    </row>
    <row r="22" spans="1:24" ht="10.35" customHeight="1">
      <c r="A22" s="6"/>
      <c r="B22" s="123" t="s">
        <v>68</v>
      </c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9"/>
      <c r="N22" s="126"/>
      <c r="O22" s="126"/>
      <c r="P22" s="126"/>
      <c r="Q22" s="126"/>
      <c r="R22" s="127"/>
      <c r="S22" s="126"/>
      <c r="T22" s="126"/>
      <c r="U22" s="127"/>
      <c r="V22" s="126"/>
      <c r="W22" s="126"/>
      <c r="X22" s="7">
        <f t="shared" si="0"/>
        <v>0</v>
      </c>
    </row>
    <row r="23" spans="1:24" ht="10.9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0.35" customHeight="1">
      <c r="A24" s="108" t="s">
        <v>14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4">
        <v>13163.64181</v>
      </c>
    </row>
    <row r="25" spans="1:24" ht="10.3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3"/>
    </row>
    <row r="26" spans="1:24" ht="10.35" customHeight="1">
      <c r="A26" s="12" t="s">
        <v>8</v>
      </c>
      <c r="B26" s="130" t="s">
        <v>9</v>
      </c>
      <c r="C26" s="130"/>
      <c r="D26" s="130"/>
      <c r="E26" s="130"/>
      <c r="F26" s="130"/>
      <c r="G26" s="130"/>
      <c r="H26" s="130"/>
      <c r="I26" s="130"/>
      <c r="J26" s="130"/>
      <c r="K26" s="131" t="s">
        <v>10</v>
      </c>
      <c r="L26" s="131"/>
      <c r="M26" s="132"/>
      <c r="N26" s="133"/>
      <c r="O26" s="133"/>
      <c r="P26" s="133"/>
      <c r="Q26" s="133"/>
      <c r="R26" s="133"/>
      <c r="S26" s="133"/>
      <c r="T26" s="133"/>
      <c r="U26" s="133"/>
      <c r="V26" s="133"/>
      <c r="W26" s="134"/>
      <c r="X26" s="11" t="s">
        <v>11</v>
      </c>
    </row>
    <row r="27" spans="1:24" ht="10.35" customHeight="1">
      <c r="A27" s="6">
        <v>106319</v>
      </c>
      <c r="B27" s="123" t="s">
        <v>12</v>
      </c>
      <c r="C27" s="123"/>
      <c r="D27" s="123"/>
      <c r="E27" s="123"/>
      <c r="F27" s="123"/>
      <c r="G27" s="123"/>
      <c r="H27" s="123"/>
      <c r="I27" s="123"/>
      <c r="J27" s="123"/>
      <c r="K27" s="124" t="s">
        <v>67</v>
      </c>
      <c r="L27" s="124"/>
      <c r="M27" s="125"/>
      <c r="N27" s="126"/>
      <c r="O27" s="126"/>
      <c r="P27" s="126"/>
      <c r="Q27" s="126"/>
      <c r="R27" s="127"/>
      <c r="S27" s="126"/>
      <c r="T27" s="126"/>
      <c r="U27" s="128"/>
      <c r="V27" s="126"/>
      <c r="W27" s="126"/>
      <c r="X27" s="7">
        <f aca="true" t="shared" si="1" ref="X27:X28">(U27+R27)*M27</f>
        <v>0</v>
      </c>
    </row>
    <row r="28" spans="1:24" ht="10.35" customHeight="1">
      <c r="A28" s="6"/>
      <c r="B28" s="123" t="s">
        <v>68</v>
      </c>
      <c r="C28" s="123"/>
      <c r="D28" s="123"/>
      <c r="E28" s="123"/>
      <c r="F28" s="123"/>
      <c r="G28" s="123"/>
      <c r="H28" s="123"/>
      <c r="I28" s="123"/>
      <c r="J28" s="123"/>
      <c r="K28" s="124"/>
      <c r="L28" s="124"/>
      <c r="M28" s="129"/>
      <c r="N28" s="126"/>
      <c r="O28" s="126"/>
      <c r="P28" s="126"/>
      <c r="Q28" s="126"/>
      <c r="R28" s="127"/>
      <c r="S28" s="126"/>
      <c r="T28" s="126"/>
      <c r="U28" s="127"/>
      <c r="V28" s="126"/>
      <c r="W28" s="126"/>
      <c r="X28" s="7">
        <f t="shared" si="1"/>
        <v>0</v>
      </c>
    </row>
    <row r="29" spans="1:24" ht="10.9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ht="10.9" customHeight="1">
      <c r="A30" s="108" t="s">
        <v>14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4">
        <v>13163.64181</v>
      </c>
    </row>
    <row r="31" spans="1:24" ht="10.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3"/>
    </row>
    <row r="32" spans="1:24" ht="10.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3"/>
    </row>
    <row r="33" spans="1:24" ht="10.9" customHeight="1">
      <c r="A33" s="12" t="s">
        <v>8</v>
      </c>
      <c r="B33" s="130" t="s">
        <v>9</v>
      </c>
      <c r="C33" s="130"/>
      <c r="D33" s="130"/>
      <c r="E33" s="130"/>
      <c r="F33" s="130"/>
      <c r="G33" s="130"/>
      <c r="H33" s="130"/>
      <c r="I33" s="130"/>
      <c r="J33" s="130"/>
      <c r="K33" s="131" t="s">
        <v>10</v>
      </c>
      <c r="L33" s="131"/>
      <c r="M33" s="132"/>
      <c r="N33" s="133"/>
      <c r="O33" s="133"/>
      <c r="P33" s="133"/>
      <c r="Q33" s="133"/>
      <c r="R33" s="133"/>
      <c r="S33" s="133"/>
      <c r="T33" s="133"/>
      <c r="U33" s="133"/>
      <c r="V33" s="133"/>
      <c r="W33" s="134"/>
      <c r="X33" s="11" t="s">
        <v>11</v>
      </c>
    </row>
    <row r="34" spans="1:24" ht="18.75" customHeight="1">
      <c r="A34" s="6">
        <v>106327</v>
      </c>
      <c r="B34" s="123" t="s">
        <v>13</v>
      </c>
      <c r="C34" s="123"/>
      <c r="D34" s="123"/>
      <c r="E34" s="123"/>
      <c r="F34" s="123"/>
      <c r="G34" s="123"/>
      <c r="H34" s="123"/>
      <c r="I34" s="123"/>
      <c r="J34" s="123"/>
      <c r="K34" s="124" t="s">
        <v>69</v>
      </c>
      <c r="L34" s="124"/>
      <c r="M34" s="125"/>
      <c r="N34" s="126"/>
      <c r="O34" s="126"/>
      <c r="P34" s="126"/>
      <c r="Q34" s="126"/>
      <c r="R34" s="127"/>
      <c r="S34" s="126"/>
      <c r="T34" s="126"/>
      <c r="U34" s="128"/>
      <c r="V34" s="126"/>
      <c r="W34" s="126"/>
      <c r="X34" s="7">
        <f aca="true" t="shared" si="2" ref="X34:X35">(U34+R34)*M34</f>
        <v>0</v>
      </c>
    </row>
    <row r="35" spans="1:24" ht="10.9" customHeight="1">
      <c r="A35" s="6"/>
      <c r="B35" s="123" t="s">
        <v>70</v>
      </c>
      <c r="C35" s="123"/>
      <c r="D35" s="123"/>
      <c r="E35" s="123"/>
      <c r="F35" s="123"/>
      <c r="G35" s="123"/>
      <c r="H35" s="123"/>
      <c r="I35" s="123"/>
      <c r="J35" s="123"/>
      <c r="K35" s="124"/>
      <c r="L35" s="124"/>
      <c r="M35" s="129"/>
      <c r="N35" s="126"/>
      <c r="O35" s="126"/>
      <c r="P35" s="126"/>
      <c r="Q35" s="126"/>
      <c r="R35" s="127"/>
      <c r="S35" s="126"/>
      <c r="T35" s="126"/>
      <c r="U35" s="127"/>
      <c r="V35" s="126"/>
      <c r="W35" s="126"/>
      <c r="X35" s="7">
        <f t="shared" si="2"/>
        <v>0</v>
      </c>
    </row>
    <row r="36" spans="1:24" ht="10.9" customHeight="1">
      <c r="A36" s="15"/>
      <c r="B36" s="9"/>
      <c r="C36" s="9"/>
      <c r="D36" s="9"/>
      <c r="E36" s="9"/>
      <c r="F36" s="9"/>
      <c r="G36" s="9"/>
      <c r="H36" s="9"/>
      <c r="I36" s="9"/>
      <c r="J36" s="9"/>
      <c r="K36" s="16"/>
      <c r="L36" s="16"/>
      <c r="M36" s="17"/>
      <c r="N36" s="10"/>
      <c r="O36" s="10"/>
      <c r="P36" s="10"/>
      <c r="Q36" s="10"/>
      <c r="R36" s="18"/>
      <c r="S36" s="10"/>
      <c r="T36" s="10"/>
      <c r="U36" s="18"/>
      <c r="V36" s="10"/>
      <c r="W36" s="10"/>
      <c r="X36" s="13"/>
    </row>
    <row r="37" spans="1:24" ht="10.9" customHeight="1">
      <c r="A37" s="15"/>
      <c r="B37" s="109" t="s">
        <v>77</v>
      </c>
      <c r="C37" s="109"/>
      <c r="D37" s="109"/>
      <c r="E37" s="109"/>
      <c r="F37" s="21" t="s">
        <v>79</v>
      </c>
      <c r="G37" s="114" t="s">
        <v>78</v>
      </c>
      <c r="H37" s="114"/>
      <c r="I37" s="114"/>
      <c r="J37" s="114"/>
      <c r="K37" s="109" t="s">
        <v>73</v>
      </c>
      <c r="L37" s="109"/>
      <c r="M37" s="109"/>
      <c r="N37" s="109"/>
      <c r="O37" s="109" t="s">
        <v>74</v>
      </c>
      <c r="P37" s="109"/>
      <c r="Q37" s="109"/>
      <c r="R37" s="109"/>
      <c r="S37" s="109"/>
      <c r="T37" s="109" t="s">
        <v>75</v>
      </c>
      <c r="U37" s="109"/>
      <c r="V37" s="109"/>
      <c r="W37" s="113" t="s">
        <v>76</v>
      </c>
      <c r="X37" s="113"/>
    </row>
    <row r="38" spans="1:24" ht="10.9" customHeight="1">
      <c r="A38" s="15"/>
      <c r="B38" s="31" t="s">
        <v>71</v>
      </c>
      <c r="C38" s="31"/>
      <c r="D38" s="31"/>
      <c r="E38" s="31"/>
      <c r="F38" s="20" t="s">
        <v>72</v>
      </c>
      <c r="G38" s="31">
        <v>4.65</v>
      </c>
      <c r="H38" s="31"/>
      <c r="I38" s="31"/>
      <c r="J38" s="31"/>
      <c r="K38" s="31">
        <v>10.18</v>
      </c>
      <c r="L38" s="31"/>
      <c r="M38" s="31"/>
      <c r="N38" s="31"/>
      <c r="O38" s="31">
        <v>119.02</v>
      </c>
      <c r="P38" s="31"/>
      <c r="Q38" s="31"/>
      <c r="R38" s="31"/>
      <c r="S38" s="31"/>
      <c r="T38" s="31">
        <v>3.4</v>
      </c>
      <c r="U38" s="31"/>
      <c r="V38" s="31"/>
      <c r="W38" s="135">
        <f>K38*T38</f>
        <v>34.611999999999995</v>
      </c>
      <c r="X38" s="135"/>
    </row>
    <row r="39" spans="1:24" ht="10.9" customHeight="1">
      <c r="A39" s="15"/>
      <c r="B39" s="9"/>
      <c r="C39" s="9"/>
      <c r="D39" s="9"/>
      <c r="E39" s="9"/>
      <c r="F39" s="9"/>
      <c r="G39" s="9"/>
      <c r="H39" s="9"/>
      <c r="I39" s="9"/>
      <c r="J39" s="9"/>
      <c r="K39" s="16"/>
      <c r="L39" s="16"/>
      <c r="M39" s="17"/>
      <c r="N39" s="10"/>
      <c r="O39" s="10"/>
      <c r="P39" s="10"/>
      <c r="Q39" s="10"/>
      <c r="R39" s="18"/>
      <c r="S39" s="10"/>
      <c r="T39" s="10"/>
      <c r="U39" s="18"/>
      <c r="V39" s="10"/>
      <c r="W39" s="30" t="s">
        <v>91</v>
      </c>
      <c r="X39" s="29">
        <f>W38</f>
        <v>34.611999999999995</v>
      </c>
    </row>
    <row r="40" spans="1:24" ht="10.9" customHeight="1">
      <c r="A40" s="15"/>
      <c r="B40" s="9"/>
      <c r="C40" s="9"/>
      <c r="D40" s="9"/>
      <c r="E40" s="9"/>
      <c r="F40" s="9"/>
      <c r="G40" s="9"/>
      <c r="H40" s="9"/>
      <c r="I40" s="9"/>
      <c r="J40" s="9"/>
      <c r="K40" s="16"/>
      <c r="L40" s="16"/>
      <c r="M40" s="17"/>
      <c r="N40" s="10"/>
      <c r="O40" s="10"/>
      <c r="P40" s="10"/>
      <c r="Q40" s="10"/>
      <c r="R40" s="18"/>
      <c r="S40" s="10"/>
      <c r="T40" s="10"/>
      <c r="U40" s="18"/>
      <c r="V40" s="10"/>
      <c r="W40" s="30"/>
      <c r="X40" s="28"/>
    </row>
    <row r="41" spans="1:24" ht="10.9" customHeight="1">
      <c r="A41" s="15"/>
      <c r="B41" s="114" t="s">
        <v>80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9">
        <f>X39</f>
        <v>34.611999999999995</v>
      </c>
    </row>
    <row r="42" spans="1:24" ht="10.9" customHeight="1">
      <c r="A42" s="23"/>
      <c r="B42" s="114" t="s">
        <v>81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29">
        <v>1</v>
      </c>
    </row>
    <row r="43" spans="1:24" ht="10.9" customHeight="1">
      <c r="A43" s="23"/>
      <c r="B43" s="114" t="s">
        <v>82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29">
        <f>X41/X42</f>
        <v>34.611999999999995</v>
      </c>
    </row>
    <row r="44" spans="1:24" ht="10.9" customHeight="1">
      <c r="A44" s="23"/>
      <c r="B44" s="22"/>
      <c r="C44" s="22"/>
      <c r="D44" s="22"/>
      <c r="E44" s="22"/>
      <c r="F44" s="22"/>
      <c r="G44" s="22"/>
      <c r="H44" s="22"/>
      <c r="I44" s="22"/>
      <c r="J44" s="22"/>
      <c r="K44" s="24"/>
      <c r="L44" s="24"/>
      <c r="M44" s="25"/>
      <c r="N44" s="26"/>
      <c r="O44" s="26"/>
      <c r="P44" s="26"/>
      <c r="Q44" s="26"/>
      <c r="R44" s="27"/>
      <c r="S44" s="26"/>
      <c r="T44" s="26"/>
      <c r="U44" s="27"/>
      <c r="V44" s="26"/>
      <c r="W44" s="26"/>
      <c r="X44" s="28"/>
    </row>
    <row r="45" spans="1:24" ht="10.9" customHeight="1">
      <c r="A45" s="23"/>
      <c r="B45" s="109" t="s">
        <v>83</v>
      </c>
      <c r="C45" s="109"/>
      <c r="D45" s="109"/>
      <c r="E45" s="109"/>
      <c r="F45" s="109"/>
      <c r="G45" s="110" t="s">
        <v>79</v>
      </c>
      <c r="H45" s="111"/>
      <c r="I45" s="112"/>
      <c r="J45" s="110" t="s">
        <v>84</v>
      </c>
      <c r="K45" s="111"/>
      <c r="L45" s="112"/>
      <c r="M45" s="110" t="s">
        <v>85</v>
      </c>
      <c r="N45" s="111"/>
      <c r="O45" s="111"/>
      <c r="P45" s="111"/>
      <c r="Q45" s="111"/>
      <c r="R45" s="111"/>
      <c r="S45" s="112"/>
      <c r="T45" s="109" t="s">
        <v>75</v>
      </c>
      <c r="U45" s="109"/>
      <c r="V45" s="109"/>
      <c r="W45" s="113" t="s">
        <v>86</v>
      </c>
      <c r="X45" s="113"/>
    </row>
    <row r="46" spans="1:24" ht="10.9" customHeight="1">
      <c r="A46" s="23"/>
      <c r="B46" s="31" t="s">
        <v>87</v>
      </c>
      <c r="C46" s="31"/>
      <c r="D46" s="31"/>
      <c r="E46" s="31"/>
      <c r="F46" s="31"/>
      <c r="G46" s="32"/>
      <c r="H46" s="33"/>
      <c r="I46" s="34"/>
      <c r="J46" s="32" t="s">
        <v>88</v>
      </c>
      <c r="K46" s="33"/>
      <c r="L46" s="34"/>
      <c r="M46" s="32">
        <v>0.84</v>
      </c>
      <c r="N46" s="33"/>
      <c r="O46" s="33"/>
      <c r="P46" s="33"/>
      <c r="Q46" s="33"/>
      <c r="R46" s="33"/>
      <c r="S46" s="34"/>
      <c r="T46" s="31">
        <v>2.4</v>
      </c>
      <c r="U46" s="31"/>
      <c r="V46" s="31"/>
      <c r="W46" s="135">
        <f>T46*M46</f>
        <v>2.016</v>
      </c>
      <c r="X46" s="135"/>
    </row>
    <row r="47" spans="1:24" ht="10.9" customHeight="1">
      <c r="A47" s="23"/>
      <c r="B47" s="31" t="s">
        <v>89</v>
      </c>
      <c r="C47" s="31"/>
      <c r="D47" s="31"/>
      <c r="E47" s="31"/>
      <c r="F47" s="31"/>
      <c r="G47" s="32"/>
      <c r="H47" s="33"/>
      <c r="I47" s="34"/>
      <c r="J47" s="32" t="s">
        <v>88</v>
      </c>
      <c r="K47" s="33"/>
      <c r="L47" s="34"/>
      <c r="M47" s="32">
        <v>56.34</v>
      </c>
      <c r="N47" s="33"/>
      <c r="O47" s="33"/>
      <c r="P47" s="33"/>
      <c r="Q47" s="33"/>
      <c r="R47" s="33"/>
      <c r="S47" s="34"/>
      <c r="T47" s="31">
        <v>1.2</v>
      </c>
      <c r="U47" s="31"/>
      <c r="V47" s="31"/>
      <c r="W47" s="135">
        <f>T47*M47</f>
        <v>67.608</v>
      </c>
      <c r="X47" s="135"/>
    </row>
    <row r="48" spans="1:24" ht="10.9" customHeight="1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5"/>
      <c r="N48" s="26"/>
      <c r="O48" s="26"/>
      <c r="P48" s="26"/>
      <c r="Q48" s="26"/>
      <c r="R48" s="27"/>
      <c r="S48" s="26"/>
      <c r="T48" s="26"/>
      <c r="U48" s="27"/>
      <c r="V48" s="26"/>
      <c r="W48" s="30" t="s">
        <v>90</v>
      </c>
      <c r="X48" s="29">
        <f>W47+W46</f>
        <v>69.62400000000001</v>
      </c>
    </row>
    <row r="49" spans="1:24" ht="10.9" customHeight="1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4"/>
      <c r="L49" s="24"/>
      <c r="M49" s="25"/>
      <c r="N49" s="26"/>
      <c r="O49" s="26"/>
      <c r="P49" s="26"/>
      <c r="Q49" s="26"/>
      <c r="R49" s="27"/>
      <c r="S49" s="26"/>
      <c r="T49" s="26"/>
      <c r="U49" s="27"/>
      <c r="V49" s="26"/>
      <c r="W49" s="26"/>
      <c r="X49" s="28"/>
    </row>
    <row r="50" spans="1:24" ht="10.9" customHeight="1">
      <c r="A50" s="108" t="s">
        <v>14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4">
        <f>X48+X39</f>
        <v>104.236</v>
      </c>
    </row>
    <row r="51" spans="1:24" ht="10.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3"/>
    </row>
    <row r="52" spans="1:24" ht="10.5" customHeight="1">
      <c r="A52" s="12" t="s">
        <v>8</v>
      </c>
      <c r="B52" s="130" t="s">
        <v>9</v>
      </c>
      <c r="C52" s="130"/>
      <c r="D52" s="130"/>
      <c r="E52" s="130"/>
      <c r="F52" s="130"/>
      <c r="G52" s="130"/>
      <c r="H52" s="130"/>
      <c r="I52" s="130"/>
      <c r="J52" s="130"/>
      <c r="K52" s="131" t="s">
        <v>10</v>
      </c>
      <c r="L52" s="131"/>
      <c r="M52" s="132"/>
      <c r="N52" s="133"/>
      <c r="O52" s="133"/>
      <c r="P52" s="133"/>
      <c r="Q52" s="133"/>
      <c r="R52" s="133"/>
      <c r="S52" s="133"/>
      <c r="T52" s="133"/>
      <c r="U52" s="133"/>
      <c r="V52" s="133"/>
      <c r="W52" s="134"/>
      <c r="X52" s="11" t="s">
        <v>11</v>
      </c>
    </row>
    <row r="53" spans="1:24" ht="10.5" customHeight="1">
      <c r="A53" s="6">
        <v>106326</v>
      </c>
      <c r="B53" s="123" t="s">
        <v>92</v>
      </c>
      <c r="C53" s="123"/>
      <c r="D53" s="123"/>
      <c r="E53" s="123"/>
      <c r="F53" s="123"/>
      <c r="G53" s="123"/>
      <c r="H53" s="123"/>
      <c r="I53" s="123"/>
      <c r="J53" s="123"/>
      <c r="K53" s="124" t="s">
        <v>94</v>
      </c>
      <c r="L53" s="124"/>
      <c r="M53" s="125"/>
      <c r="N53" s="126"/>
      <c r="O53" s="126"/>
      <c r="P53" s="126"/>
      <c r="Q53" s="126"/>
      <c r="R53" s="127"/>
      <c r="S53" s="126"/>
      <c r="T53" s="126"/>
      <c r="U53" s="128"/>
      <c r="V53" s="126"/>
      <c r="W53" s="126"/>
      <c r="X53" s="7">
        <f aca="true" t="shared" si="3" ref="X53:X54">(U53+R53)*M53</f>
        <v>0</v>
      </c>
    </row>
    <row r="54" spans="1:24" ht="10.5" customHeight="1">
      <c r="A54" s="6"/>
      <c r="B54" s="123" t="s">
        <v>93</v>
      </c>
      <c r="C54" s="123"/>
      <c r="D54" s="123"/>
      <c r="E54" s="123"/>
      <c r="F54" s="123"/>
      <c r="G54" s="123"/>
      <c r="H54" s="123"/>
      <c r="I54" s="123"/>
      <c r="J54" s="123"/>
      <c r="K54" s="124"/>
      <c r="L54" s="124"/>
      <c r="M54" s="129"/>
      <c r="N54" s="126"/>
      <c r="O54" s="126"/>
      <c r="P54" s="126"/>
      <c r="Q54" s="126"/>
      <c r="R54" s="127"/>
      <c r="S54" s="126"/>
      <c r="T54" s="126"/>
      <c r="U54" s="127"/>
      <c r="V54" s="126"/>
      <c r="W54" s="126"/>
      <c r="X54" s="7">
        <f t="shared" si="3"/>
        <v>0</v>
      </c>
    </row>
    <row r="55" spans="1:24" ht="10.5" customHeight="1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4"/>
      <c r="L55" s="24"/>
      <c r="M55" s="25"/>
      <c r="N55" s="26"/>
      <c r="O55" s="26"/>
      <c r="P55" s="26"/>
      <c r="Q55" s="26"/>
      <c r="R55" s="27"/>
      <c r="S55" s="26"/>
      <c r="T55" s="26"/>
      <c r="U55" s="27"/>
      <c r="V55" s="26"/>
      <c r="W55" s="26"/>
      <c r="X55" s="28"/>
    </row>
    <row r="56" spans="1:24" ht="10.5" customHeight="1">
      <c r="A56" s="108" t="s">
        <v>14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4">
        <v>16000</v>
      </c>
    </row>
    <row r="57" ht="10.5" customHeight="1"/>
    <row r="58" spans="1:24" ht="10.5" customHeight="1">
      <c r="A58" s="12" t="s">
        <v>8</v>
      </c>
      <c r="B58" s="130" t="s">
        <v>9</v>
      </c>
      <c r="C58" s="130"/>
      <c r="D58" s="130"/>
      <c r="E58" s="130"/>
      <c r="F58" s="130"/>
      <c r="G58" s="130"/>
      <c r="H58" s="130"/>
      <c r="I58" s="130"/>
      <c r="J58" s="130"/>
      <c r="K58" s="131" t="s">
        <v>10</v>
      </c>
      <c r="L58" s="131"/>
      <c r="M58" s="132"/>
      <c r="N58" s="133"/>
      <c r="O58" s="133"/>
      <c r="P58" s="133"/>
      <c r="Q58" s="133"/>
      <c r="R58" s="133"/>
      <c r="S58" s="133"/>
      <c r="T58" s="133"/>
      <c r="U58" s="133"/>
      <c r="V58" s="133"/>
      <c r="W58" s="134"/>
      <c r="X58" s="11" t="s">
        <v>11</v>
      </c>
    </row>
    <row r="59" spans="1:24" ht="10.5" customHeight="1">
      <c r="A59" s="6" t="s">
        <v>16</v>
      </c>
      <c r="B59" s="123" t="s">
        <v>17</v>
      </c>
      <c r="C59" s="123"/>
      <c r="D59" s="123"/>
      <c r="E59" s="123"/>
      <c r="F59" s="123"/>
      <c r="G59" s="123"/>
      <c r="H59" s="123"/>
      <c r="I59" s="123"/>
      <c r="J59" s="123"/>
      <c r="K59" s="124" t="s">
        <v>65</v>
      </c>
      <c r="L59" s="124"/>
      <c r="M59" s="125"/>
      <c r="N59" s="126"/>
      <c r="O59" s="126"/>
      <c r="P59" s="126"/>
      <c r="Q59" s="126"/>
      <c r="R59" s="127"/>
      <c r="S59" s="126"/>
      <c r="T59" s="126"/>
      <c r="U59" s="128"/>
      <c r="V59" s="126"/>
      <c r="W59" s="126"/>
      <c r="X59" s="7">
        <f aca="true" t="shared" si="4" ref="X59:X60">(U59+R59)*M59</f>
        <v>0</v>
      </c>
    </row>
    <row r="60" spans="1:24" ht="10.5" customHeight="1">
      <c r="A60" s="6"/>
      <c r="B60" s="123"/>
      <c r="C60" s="123"/>
      <c r="D60" s="123"/>
      <c r="E60" s="123"/>
      <c r="F60" s="123"/>
      <c r="G60" s="123"/>
      <c r="H60" s="123"/>
      <c r="I60" s="123"/>
      <c r="J60" s="123"/>
      <c r="K60" s="124"/>
      <c r="L60" s="124"/>
      <c r="M60" s="129"/>
      <c r="N60" s="126"/>
      <c r="O60" s="126"/>
      <c r="P60" s="126"/>
      <c r="Q60" s="126"/>
      <c r="R60" s="127"/>
      <c r="S60" s="126"/>
      <c r="T60" s="126"/>
      <c r="U60" s="127"/>
      <c r="V60" s="126"/>
      <c r="W60" s="126"/>
      <c r="X60" s="7">
        <f t="shared" si="4"/>
        <v>0</v>
      </c>
    </row>
    <row r="61" spans="1:24" ht="10.5" customHeight="1">
      <c r="A61" s="15"/>
      <c r="B61" s="9"/>
      <c r="C61" s="9"/>
      <c r="D61" s="9"/>
      <c r="E61" s="9"/>
      <c r="F61" s="9"/>
      <c r="G61" s="9"/>
      <c r="H61" s="9"/>
      <c r="I61" s="9"/>
      <c r="J61" s="9"/>
      <c r="K61" s="16"/>
      <c r="L61" s="16"/>
      <c r="M61" s="17"/>
      <c r="N61" s="10"/>
      <c r="O61" s="10"/>
      <c r="P61" s="10"/>
      <c r="Q61" s="10"/>
      <c r="R61" s="18"/>
      <c r="S61" s="10"/>
      <c r="T61" s="10"/>
      <c r="U61" s="18"/>
      <c r="V61" s="10"/>
      <c r="W61" s="10"/>
      <c r="X61" s="13"/>
    </row>
    <row r="62" spans="1:24" ht="10.5" customHeight="1">
      <c r="A62" s="15"/>
      <c r="B62" s="109" t="s">
        <v>77</v>
      </c>
      <c r="C62" s="109"/>
      <c r="D62" s="109"/>
      <c r="E62" s="109"/>
      <c r="F62" s="21" t="s">
        <v>79</v>
      </c>
      <c r="G62" s="114" t="s">
        <v>78</v>
      </c>
      <c r="H62" s="114"/>
      <c r="I62" s="114"/>
      <c r="J62" s="114"/>
      <c r="K62" s="109" t="s">
        <v>73</v>
      </c>
      <c r="L62" s="109"/>
      <c r="M62" s="109"/>
      <c r="N62" s="109"/>
      <c r="O62" s="109" t="s">
        <v>74</v>
      </c>
      <c r="P62" s="109"/>
      <c r="Q62" s="109"/>
      <c r="R62" s="109"/>
      <c r="S62" s="109"/>
      <c r="T62" s="109" t="s">
        <v>75</v>
      </c>
      <c r="U62" s="109"/>
      <c r="V62" s="109"/>
      <c r="W62" s="113" t="s">
        <v>76</v>
      </c>
      <c r="X62" s="113"/>
    </row>
    <row r="63" spans="1:24" ht="10.5" customHeight="1">
      <c r="A63" s="15"/>
      <c r="B63" s="31" t="s">
        <v>71</v>
      </c>
      <c r="C63" s="31"/>
      <c r="D63" s="31"/>
      <c r="E63" s="31"/>
      <c r="F63" s="20" t="s">
        <v>72</v>
      </c>
      <c r="G63" s="31">
        <v>4.65</v>
      </c>
      <c r="H63" s="31"/>
      <c r="I63" s="31"/>
      <c r="J63" s="31"/>
      <c r="K63" s="31">
        <v>10.18</v>
      </c>
      <c r="L63" s="31"/>
      <c r="M63" s="31"/>
      <c r="N63" s="31"/>
      <c r="O63" s="31">
        <v>119.02</v>
      </c>
      <c r="P63" s="31"/>
      <c r="Q63" s="31"/>
      <c r="R63" s="31"/>
      <c r="S63" s="31"/>
      <c r="T63" s="31">
        <v>0.06</v>
      </c>
      <c r="U63" s="31"/>
      <c r="V63" s="31"/>
      <c r="W63" s="135">
        <f>K63*T63</f>
        <v>0.6108</v>
      </c>
      <c r="X63" s="135"/>
    </row>
    <row r="64" spans="1:24" ht="10.5" customHeight="1">
      <c r="A64" s="15"/>
      <c r="B64" s="31" t="s">
        <v>95</v>
      </c>
      <c r="C64" s="31"/>
      <c r="D64" s="31"/>
      <c r="E64" s="31"/>
      <c r="F64" s="20" t="s">
        <v>96</v>
      </c>
      <c r="G64" s="31">
        <v>6.51</v>
      </c>
      <c r="H64" s="31"/>
      <c r="I64" s="31"/>
      <c r="J64" s="31"/>
      <c r="K64" s="31">
        <v>14.26</v>
      </c>
      <c r="L64" s="31"/>
      <c r="M64" s="31"/>
      <c r="N64" s="31"/>
      <c r="O64" s="31">
        <v>119.02</v>
      </c>
      <c r="P64" s="31"/>
      <c r="Q64" s="31"/>
      <c r="R64" s="31"/>
      <c r="S64" s="31"/>
      <c r="T64" s="31">
        <v>0.06</v>
      </c>
      <c r="U64" s="31"/>
      <c r="V64" s="31"/>
      <c r="W64" s="135">
        <f>K64*T64</f>
        <v>0.8555999999999999</v>
      </c>
      <c r="X64" s="135"/>
    </row>
    <row r="65" spans="1:24" ht="10.5" customHeight="1">
      <c r="A65" s="15"/>
      <c r="B65" s="9"/>
      <c r="C65" s="9"/>
      <c r="D65" s="9"/>
      <c r="E65" s="9"/>
      <c r="F65" s="9"/>
      <c r="G65" s="9"/>
      <c r="H65" s="9"/>
      <c r="I65" s="9"/>
      <c r="J65" s="9"/>
      <c r="K65" s="16"/>
      <c r="L65" s="16"/>
      <c r="M65" s="17"/>
      <c r="N65" s="10"/>
      <c r="O65" s="10"/>
      <c r="P65" s="10"/>
      <c r="Q65" s="10"/>
      <c r="R65" s="18"/>
      <c r="S65" s="10"/>
      <c r="T65" s="10"/>
      <c r="U65" s="18"/>
      <c r="V65" s="10"/>
      <c r="W65" s="30" t="s">
        <v>91</v>
      </c>
      <c r="X65" s="29">
        <f>W64+W63</f>
        <v>1.4664</v>
      </c>
    </row>
    <row r="66" spans="1:24" ht="10.5" customHeight="1">
      <c r="A66" s="15"/>
      <c r="B66" s="9"/>
      <c r="C66" s="9"/>
      <c r="D66" s="9"/>
      <c r="E66" s="9"/>
      <c r="F66" s="9"/>
      <c r="G66" s="9"/>
      <c r="H66" s="9"/>
      <c r="I66" s="9"/>
      <c r="J66" s="9"/>
      <c r="K66" s="16"/>
      <c r="L66" s="16"/>
      <c r="M66" s="17"/>
      <c r="N66" s="10"/>
      <c r="O66" s="10"/>
      <c r="P66" s="10"/>
      <c r="Q66" s="10"/>
      <c r="R66" s="18"/>
      <c r="S66" s="10"/>
      <c r="T66" s="10"/>
      <c r="U66" s="18"/>
      <c r="V66" s="10"/>
      <c r="W66" s="30"/>
      <c r="X66" s="28"/>
    </row>
    <row r="67" spans="1:24" ht="10.5" customHeight="1">
      <c r="A67" s="15"/>
      <c r="B67" s="114" t="s">
        <v>80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9">
        <f>X65</f>
        <v>1.4664</v>
      </c>
    </row>
    <row r="68" spans="1:24" ht="10.5" customHeight="1">
      <c r="A68" s="23"/>
      <c r="B68" s="114" t="s">
        <v>81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29">
        <v>1</v>
      </c>
    </row>
    <row r="69" spans="1:24" ht="10.5" customHeight="1">
      <c r="A69" s="23"/>
      <c r="B69" s="114" t="s">
        <v>82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29">
        <f>X67/X68</f>
        <v>1.4664</v>
      </c>
    </row>
    <row r="70" spans="1:24" ht="10.5" customHeight="1">
      <c r="A70" s="23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4"/>
      <c r="M70" s="25"/>
      <c r="N70" s="26"/>
      <c r="O70" s="26"/>
      <c r="P70" s="26"/>
      <c r="Q70" s="26"/>
      <c r="R70" s="27"/>
      <c r="S70" s="26"/>
      <c r="T70" s="26"/>
      <c r="U70" s="27"/>
      <c r="V70" s="26"/>
      <c r="W70" s="26"/>
      <c r="X70" s="28"/>
    </row>
    <row r="71" spans="1:24" ht="10.5" customHeight="1">
      <c r="A71" s="23"/>
      <c r="B71" s="109" t="s">
        <v>83</v>
      </c>
      <c r="C71" s="109"/>
      <c r="D71" s="109"/>
      <c r="E71" s="109"/>
      <c r="F71" s="109"/>
      <c r="G71" s="110" t="s">
        <v>79</v>
      </c>
      <c r="H71" s="111"/>
      <c r="I71" s="112"/>
      <c r="J71" s="110" t="s">
        <v>84</v>
      </c>
      <c r="K71" s="111"/>
      <c r="L71" s="112"/>
      <c r="M71" s="110" t="s">
        <v>85</v>
      </c>
      <c r="N71" s="111"/>
      <c r="O71" s="111"/>
      <c r="P71" s="111"/>
      <c r="Q71" s="111"/>
      <c r="R71" s="111"/>
      <c r="S71" s="112"/>
      <c r="T71" s="109" t="s">
        <v>75</v>
      </c>
      <c r="U71" s="109"/>
      <c r="V71" s="109"/>
      <c r="W71" s="113" t="s">
        <v>86</v>
      </c>
      <c r="X71" s="113"/>
    </row>
    <row r="72" spans="1:24" ht="10.5" customHeight="1">
      <c r="A72" s="23"/>
      <c r="B72" s="31" t="s">
        <v>102</v>
      </c>
      <c r="C72" s="31"/>
      <c r="D72" s="31"/>
      <c r="E72" s="31"/>
      <c r="F72" s="31"/>
      <c r="G72" s="32" t="s">
        <v>97</v>
      </c>
      <c r="H72" s="33"/>
      <c r="I72" s="34"/>
      <c r="J72" s="32" t="s">
        <v>65</v>
      </c>
      <c r="K72" s="33"/>
      <c r="L72" s="34"/>
      <c r="M72" s="32">
        <v>3.53</v>
      </c>
      <c r="N72" s="33"/>
      <c r="O72" s="33"/>
      <c r="P72" s="33"/>
      <c r="Q72" s="33"/>
      <c r="R72" s="33"/>
      <c r="S72" s="34"/>
      <c r="T72" s="31">
        <v>1.02</v>
      </c>
      <c r="U72" s="31"/>
      <c r="V72" s="31"/>
      <c r="W72" s="135">
        <f>T72*M72</f>
        <v>3.6006</v>
      </c>
      <c r="X72" s="135"/>
    </row>
    <row r="73" spans="1:24" ht="10.5" customHeight="1">
      <c r="A73" s="23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4"/>
      <c r="M73" s="25"/>
      <c r="N73" s="26"/>
      <c r="O73" s="26"/>
      <c r="P73" s="26"/>
      <c r="Q73" s="26"/>
      <c r="R73" s="27"/>
      <c r="S73" s="26"/>
      <c r="T73" s="26"/>
      <c r="U73" s="27"/>
      <c r="V73" s="26"/>
      <c r="W73" s="30" t="s">
        <v>90</v>
      </c>
      <c r="X73" s="29">
        <f>W72</f>
        <v>3.6006</v>
      </c>
    </row>
    <row r="74" spans="1:24" ht="10.5" customHeight="1">
      <c r="A74" s="23"/>
      <c r="B74" s="22"/>
      <c r="C74" s="22"/>
      <c r="D74" s="22"/>
      <c r="E74" s="22"/>
      <c r="F74" s="22"/>
      <c r="G74" s="22"/>
      <c r="H74" s="22"/>
      <c r="I74" s="22"/>
      <c r="J74" s="22"/>
      <c r="K74" s="24"/>
      <c r="L74" s="24"/>
      <c r="M74" s="25"/>
      <c r="N74" s="26"/>
      <c r="O74" s="26"/>
      <c r="P74" s="26"/>
      <c r="Q74" s="26"/>
      <c r="R74" s="27"/>
      <c r="S74" s="26"/>
      <c r="T74" s="26"/>
      <c r="U74" s="27"/>
      <c r="V74" s="26"/>
      <c r="W74" s="26"/>
      <c r="X74" s="28"/>
    </row>
    <row r="75" spans="1:24" ht="10.5" customHeight="1">
      <c r="A75" s="108" t="s">
        <v>14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4">
        <f>X73+X65</f>
        <v>5.067</v>
      </c>
    </row>
    <row r="76" ht="10.5" customHeight="1"/>
    <row r="77" spans="1:24" ht="10.5" customHeight="1">
      <c r="A77" s="12" t="s">
        <v>8</v>
      </c>
      <c r="B77" s="130" t="s">
        <v>9</v>
      </c>
      <c r="C77" s="130"/>
      <c r="D77" s="130"/>
      <c r="E77" s="130"/>
      <c r="F77" s="130"/>
      <c r="G77" s="130"/>
      <c r="H77" s="130"/>
      <c r="I77" s="130"/>
      <c r="J77" s="130"/>
      <c r="K77" s="131" t="s">
        <v>10</v>
      </c>
      <c r="L77" s="131"/>
      <c r="M77" s="132"/>
      <c r="N77" s="133"/>
      <c r="O77" s="133"/>
      <c r="P77" s="133"/>
      <c r="Q77" s="133"/>
      <c r="R77" s="133"/>
      <c r="S77" s="133"/>
      <c r="T77" s="133"/>
      <c r="U77" s="133"/>
      <c r="V77" s="133"/>
      <c r="W77" s="134"/>
      <c r="X77" s="11" t="s">
        <v>11</v>
      </c>
    </row>
    <row r="78" spans="1:24" ht="10.5" customHeight="1">
      <c r="A78" s="8" t="s">
        <v>19</v>
      </c>
      <c r="B78" s="123" t="s">
        <v>20</v>
      </c>
      <c r="C78" s="123"/>
      <c r="D78" s="123"/>
      <c r="E78" s="123"/>
      <c r="F78" s="123"/>
      <c r="G78" s="123"/>
      <c r="H78" s="123"/>
      <c r="I78" s="123"/>
      <c r="J78" s="123"/>
      <c r="K78" s="124" t="s">
        <v>15</v>
      </c>
      <c r="L78" s="124"/>
      <c r="M78" s="125"/>
      <c r="N78" s="126"/>
      <c r="O78" s="126"/>
      <c r="P78" s="126"/>
      <c r="Q78" s="126"/>
      <c r="R78" s="127"/>
      <c r="S78" s="126"/>
      <c r="T78" s="126"/>
      <c r="U78" s="128"/>
      <c r="V78" s="126"/>
      <c r="W78" s="126"/>
      <c r="X78" s="7">
        <f aca="true" t="shared" si="5" ref="X78:X79">(U78+R78)*M78</f>
        <v>0</v>
      </c>
    </row>
    <row r="79" spans="1:24" ht="10.5" customHeight="1">
      <c r="A79" s="6"/>
      <c r="B79" s="123"/>
      <c r="C79" s="123"/>
      <c r="D79" s="123"/>
      <c r="E79" s="123"/>
      <c r="F79" s="123"/>
      <c r="G79" s="123"/>
      <c r="H79" s="123"/>
      <c r="I79" s="123"/>
      <c r="J79" s="123"/>
      <c r="K79" s="124"/>
      <c r="L79" s="124"/>
      <c r="M79" s="129"/>
      <c r="N79" s="126"/>
      <c r="O79" s="126"/>
      <c r="P79" s="126"/>
      <c r="Q79" s="126"/>
      <c r="R79" s="127"/>
      <c r="S79" s="126"/>
      <c r="T79" s="126"/>
      <c r="U79" s="127"/>
      <c r="V79" s="126"/>
      <c r="W79" s="126"/>
      <c r="X79" s="7">
        <f t="shared" si="5"/>
        <v>0</v>
      </c>
    </row>
    <row r="80" spans="1:24" ht="10.5" customHeight="1">
      <c r="A80" s="15"/>
      <c r="B80" s="9"/>
      <c r="C80" s="9"/>
      <c r="D80" s="9"/>
      <c r="E80" s="9"/>
      <c r="F80" s="9"/>
      <c r="G80" s="9"/>
      <c r="H80" s="9"/>
      <c r="I80" s="9"/>
      <c r="J80" s="9"/>
      <c r="K80" s="16"/>
      <c r="L80" s="16"/>
      <c r="M80" s="17"/>
      <c r="N80" s="10"/>
      <c r="O80" s="10"/>
      <c r="P80" s="10"/>
      <c r="Q80" s="10"/>
      <c r="R80" s="18"/>
      <c r="S80" s="10"/>
      <c r="T80" s="10"/>
      <c r="U80" s="18"/>
      <c r="V80" s="10"/>
      <c r="W80" s="10"/>
      <c r="X80" s="13"/>
    </row>
    <row r="81" spans="1:24" ht="10.5" customHeight="1">
      <c r="A81" s="15"/>
      <c r="B81" s="109" t="s">
        <v>77</v>
      </c>
      <c r="C81" s="109"/>
      <c r="D81" s="109"/>
      <c r="E81" s="109"/>
      <c r="F81" s="21" t="s">
        <v>79</v>
      </c>
      <c r="G81" s="114" t="s">
        <v>78</v>
      </c>
      <c r="H81" s="114"/>
      <c r="I81" s="114"/>
      <c r="J81" s="114"/>
      <c r="K81" s="109" t="s">
        <v>73</v>
      </c>
      <c r="L81" s="109"/>
      <c r="M81" s="109"/>
      <c r="N81" s="109"/>
      <c r="O81" s="109" t="s">
        <v>74</v>
      </c>
      <c r="P81" s="109"/>
      <c r="Q81" s="109"/>
      <c r="R81" s="109"/>
      <c r="S81" s="109"/>
      <c r="T81" s="109" t="s">
        <v>75</v>
      </c>
      <c r="U81" s="109"/>
      <c r="V81" s="109"/>
      <c r="W81" s="113" t="s">
        <v>76</v>
      </c>
      <c r="X81" s="113"/>
    </row>
    <row r="82" spans="1:24" ht="10.5" customHeight="1">
      <c r="A82" s="15"/>
      <c r="B82" s="31" t="s">
        <v>71</v>
      </c>
      <c r="C82" s="31"/>
      <c r="D82" s="31"/>
      <c r="E82" s="31"/>
      <c r="F82" s="20" t="s">
        <v>72</v>
      </c>
      <c r="G82" s="31">
        <v>4.65</v>
      </c>
      <c r="H82" s="31"/>
      <c r="I82" s="31"/>
      <c r="J82" s="31"/>
      <c r="K82" s="31">
        <v>10.18</v>
      </c>
      <c r="L82" s="31"/>
      <c r="M82" s="31"/>
      <c r="N82" s="31"/>
      <c r="O82" s="31">
        <v>119.02</v>
      </c>
      <c r="P82" s="31"/>
      <c r="Q82" s="31"/>
      <c r="R82" s="31"/>
      <c r="S82" s="31"/>
      <c r="T82" s="31">
        <v>2.5</v>
      </c>
      <c r="U82" s="31"/>
      <c r="V82" s="31"/>
      <c r="W82" s="135">
        <f>K82*T82</f>
        <v>25.45</v>
      </c>
      <c r="X82" s="135"/>
    </row>
    <row r="83" spans="1:24" ht="10.5" customHeight="1">
      <c r="A83" s="15"/>
      <c r="B83" s="31" t="s">
        <v>95</v>
      </c>
      <c r="C83" s="31"/>
      <c r="D83" s="31"/>
      <c r="E83" s="31"/>
      <c r="F83" s="20" t="s">
        <v>96</v>
      </c>
      <c r="G83" s="31">
        <v>6.51</v>
      </c>
      <c r="H83" s="31"/>
      <c r="I83" s="31"/>
      <c r="J83" s="31"/>
      <c r="K83" s="31">
        <v>14.26</v>
      </c>
      <c r="L83" s="31"/>
      <c r="M83" s="31"/>
      <c r="N83" s="31"/>
      <c r="O83" s="31">
        <v>119.02</v>
      </c>
      <c r="P83" s="31"/>
      <c r="Q83" s="31"/>
      <c r="R83" s="31"/>
      <c r="S83" s="31"/>
      <c r="T83" s="31">
        <v>2.5</v>
      </c>
      <c r="U83" s="31"/>
      <c r="V83" s="31"/>
      <c r="W83" s="135">
        <f>K83*T83</f>
        <v>35.65</v>
      </c>
      <c r="X83" s="135"/>
    </row>
    <row r="84" spans="1:24" ht="10.5" customHeight="1">
      <c r="A84" s="15"/>
      <c r="B84" s="9"/>
      <c r="C84" s="9"/>
      <c r="D84" s="9"/>
      <c r="E84" s="9"/>
      <c r="F84" s="9"/>
      <c r="G84" s="9"/>
      <c r="H84" s="9"/>
      <c r="I84" s="9"/>
      <c r="J84" s="9"/>
      <c r="K84" s="16"/>
      <c r="L84" s="16"/>
      <c r="M84" s="17"/>
      <c r="N84" s="10"/>
      <c r="O84" s="10"/>
      <c r="P84" s="10"/>
      <c r="Q84" s="10"/>
      <c r="R84" s="18"/>
      <c r="S84" s="10"/>
      <c r="T84" s="10"/>
      <c r="U84" s="18"/>
      <c r="V84" s="10"/>
      <c r="W84" s="30" t="s">
        <v>91</v>
      </c>
      <c r="X84" s="29">
        <f>W83+W82</f>
        <v>61.099999999999994</v>
      </c>
    </row>
    <row r="85" spans="1:24" ht="10.5" customHeight="1">
      <c r="A85" s="15"/>
      <c r="B85" s="9"/>
      <c r="C85" s="9"/>
      <c r="D85" s="9"/>
      <c r="E85" s="9"/>
      <c r="F85" s="9"/>
      <c r="G85" s="9"/>
      <c r="H85" s="9"/>
      <c r="I85" s="9"/>
      <c r="J85" s="9"/>
      <c r="K85" s="16"/>
      <c r="L85" s="16"/>
      <c r="M85" s="17"/>
      <c r="N85" s="10"/>
      <c r="O85" s="10"/>
      <c r="P85" s="10"/>
      <c r="Q85" s="10"/>
      <c r="R85" s="18"/>
      <c r="S85" s="10"/>
      <c r="T85" s="10"/>
      <c r="U85" s="18"/>
      <c r="V85" s="10"/>
      <c r="W85" s="30"/>
      <c r="X85" s="28"/>
    </row>
    <row r="86" spans="1:24" ht="10.5" customHeight="1">
      <c r="A86" s="15"/>
      <c r="B86" s="114" t="s">
        <v>80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9">
        <f>X84</f>
        <v>61.099999999999994</v>
      </c>
    </row>
    <row r="87" spans="1:24" ht="10.5" customHeight="1">
      <c r="A87" s="23"/>
      <c r="B87" s="114" t="s">
        <v>81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29">
        <v>1</v>
      </c>
    </row>
    <row r="88" spans="1:24" ht="10.5" customHeight="1">
      <c r="A88" s="23"/>
      <c r="B88" s="114" t="s">
        <v>82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29">
        <f>X86/X87</f>
        <v>61.099999999999994</v>
      </c>
    </row>
    <row r="89" spans="1:24" ht="10.5" customHeight="1">
      <c r="A89" s="23"/>
      <c r="B89" s="22"/>
      <c r="C89" s="22"/>
      <c r="D89" s="22"/>
      <c r="E89" s="22"/>
      <c r="F89" s="22"/>
      <c r="G89" s="22"/>
      <c r="H89" s="22"/>
      <c r="I89" s="22"/>
      <c r="J89" s="22"/>
      <c r="K89" s="24"/>
      <c r="L89" s="24"/>
      <c r="M89" s="25"/>
      <c r="N89" s="26"/>
      <c r="O89" s="26"/>
      <c r="P89" s="26"/>
      <c r="Q89" s="26"/>
      <c r="R89" s="27"/>
      <c r="S89" s="26"/>
      <c r="T89" s="26"/>
      <c r="U89" s="27"/>
      <c r="V89" s="26"/>
      <c r="W89" s="26"/>
      <c r="X89" s="28"/>
    </row>
    <row r="90" spans="1:24" ht="10.5" customHeight="1">
      <c r="A90" s="23"/>
      <c r="B90" s="109" t="s">
        <v>83</v>
      </c>
      <c r="C90" s="109"/>
      <c r="D90" s="109"/>
      <c r="E90" s="109"/>
      <c r="F90" s="109"/>
      <c r="G90" s="110" t="s">
        <v>79</v>
      </c>
      <c r="H90" s="111"/>
      <c r="I90" s="112"/>
      <c r="J90" s="110" t="s">
        <v>84</v>
      </c>
      <c r="K90" s="111"/>
      <c r="L90" s="112"/>
      <c r="M90" s="110" t="s">
        <v>85</v>
      </c>
      <c r="N90" s="111"/>
      <c r="O90" s="111"/>
      <c r="P90" s="111"/>
      <c r="Q90" s="111"/>
      <c r="R90" s="111"/>
      <c r="S90" s="112"/>
      <c r="T90" s="109" t="s">
        <v>75</v>
      </c>
      <c r="U90" s="109"/>
      <c r="V90" s="109"/>
      <c r="W90" s="113" t="s">
        <v>86</v>
      </c>
      <c r="X90" s="113"/>
    </row>
    <row r="91" spans="1:24" ht="10.5" customHeight="1">
      <c r="A91" s="23"/>
      <c r="B91" s="31" t="s">
        <v>101</v>
      </c>
      <c r="C91" s="31"/>
      <c r="D91" s="31"/>
      <c r="E91" s="31"/>
      <c r="F91" s="31"/>
      <c r="G91" s="32" t="s">
        <v>98</v>
      </c>
      <c r="H91" s="33"/>
      <c r="I91" s="34"/>
      <c r="J91" s="32" t="s">
        <v>15</v>
      </c>
      <c r="K91" s="33"/>
      <c r="L91" s="34"/>
      <c r="M91" s="32">
        <v>196.18</v>
      </c>
      <c r="N91" s="33"/>
      <c r="O91" s="33"/>
      <c r="P91" s="33"/>
      <c r="Q91" s="33"/>
      <c r="R91" s="33"/>
      <c r="S91" s="34"/>
      <c r="T91" s="31">
        <v>1</v>
      </c>
      <c r="U91" s="31"/>
      <c r="V91" s="31"/>
      <c r="W91" s="135">
        <f>T91*M91</f>
        <v>196.18</v>
      </c>
      <c r="X91" s="135"/>
    </row>
    <row r="92" spans="1:24" ht="10.5" customHeight="1">
      <c r="A92" s="23"/>
      <c r="B92" s="22"/>
      <c r="C92" s="22"/>
      <c r="D92" s="22"/>
      <c r="E92" s="22"/>
      <c r="F92" s="22"/>
      <c r="G92" s="22"/>
      <c r="H92" s="22"/>
      <c r="I92" s="22"/>
      <c r="J92" s="22"/>
      <c r="K92" s="24"/>
      <c r="L92" s="24"/>
      <c r="M92" s="25"/>
      <c r="N92" s="26"/>
      <c r="O92" s="26"/>
      <c r="P92" s="26"/>
      <c r="Q92" s="26"/>
      <c r="R92" s="27"/>
      <c r="S92" s="26"/>
      <c r="T92" s="26"/>
      <c r="U92" s="27"/>
      <c r="V92" s="26"/>
      <c r="W92" s="30" t="s">
        <v>90</v>
      </c>
      <c r="X92" s="29">
        <f>W91</f>
        <v>196.18</v>
      </c>
    </row>
    <row r="93" spans="1:24" ht="10.5" customHeight="1">
      <c r="A93" s="23"/>
      <c r="B93" s="22"/>
      <c r="C93" s="22"/>
      <c r="D93" s="22"/>
      <c r="E93" s="22"/>
      <c r="F93" s="22"/>
      <c r="G93" s="22"/>
      <c r="H93" s="22"/>
      <c r="I93" s="22"/>
      <c r="J93" s="22"/>
      <c r="K93" s="24"/>
      <c r="L93" s="24"/>
      <c r="M93" s="25"/>
      <c r="N93" s="26"/>
      <c r="O93" s="26"/>
      <c r="P93" s="26"/>
      <c r="Q93" s="26"/>
      <c r="R93" s="27"/>
      <c r="S93" s="26"/>
      <c r="T93" s="26"/>
      <c r="U93" s="27"/>
      <c r="V93" s="26"/>
      <c r="W93" s="26"/>
      <c r="X93" s="28"/>
    </row>
    <row r="94" spans="1:24" ht="10.5" customHeight="1">
      <c r="A94" s="108" t="s">
        <v>14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4">
        <f>X92+X84</f>
        <v>257.28</v>
      </c>
    </row>
    <row r="95" ht="10.5" customHeight="1"/>
    <row r="96" spans="1:24" ht="10.5" customHeight="1">
      <c r="A96" s="12" t="s">
        <v>8</v>
      </c>
      <c r="B96" s="130" t="s">
        <v>9</v>
      </c>
      <c r="C96" s="130"/>
      <c r="D96" s="130"/>
      <c r="E96" s="130"/>
      <c r="F96" s="130"/>
      <c r="G96" s="130"/>
      <c r="H96" s="130"/>
      <c r="I96" s="130"/>
      <c r="J96" s="130"/>
      <c r="K96" s="131" t="s">
        <v>10</v>
      </c>
      <c r="L96" s="131"/>
      <c r="M96" s="132"/>
      <c r="N96" s="133"/>
      <c r="O96" s="133"/>
      <c r="P96" s="133"/>
      <c r="Q96" s="133"/>
      <c r="R96" s="133"/>
      <c r="S96" s="133"/>
      <c r="T96" s="133"/>
      <c r="U96" s="133"/>
      <c r="V96" s="133"/>
      <c r="W96" s="134"/>
      <c r="X96" s="11" t="s">
        <v>11</v>
      </c>
    </row>
    <row r="97" spans="1:24" ht="10.5" customHeight="1">
      <c r="A97" s="8" t="s">
        <v>21</v>
      </c>
      <c r="B97" s="123" t="s">
        <v>22</v>
      </c>
      <c r="C97" s="123"/>
      <c r="D97" s="123"/>
      <c r="E97" s="123"/>
      <c r="F97" s="123"/>
      <c r="G97" s="123"/>
      <c r="H97" s="123"/>
      <c r="I97" s="123"/>
      <c r="J97" s="123"/>
      <c r="K97" s="124" t="s">
        <v>15</v>
      </c>
      <c r="L97" s="124"/>
      <c r="M97" s="125"/>
      <c r="N97" s="126"/>
      <c r="O97" s="126"/>
      <c r="P97" s="126"/>
      <c r="Q97" s="126"/>
      <c r="R97" s="127"/>
      <c r="S97" s="126"/>
      <c r="T97" s="126"/>
      <c r="U97" s="128"/>
      <c r="V97" s="126"/>
      <c r="W97" s="126"/>
      <c r="X97" s="7">
        <f aca="true" t="shared" si="6" ref="X97:X98">(U97+R97)*M97</f>
        <v>0</v>
      </c>
    </row>
    <row r="98" spans="1:24" ht="10.5" customHeight="1">
      <c r="A98" s="6"/>
      <c r="B98" s="123"/>
      <c r="C98" s="123"/>
      <c r="D98" s="123"/>
      <c r="E98" s="123"/>
      <c r="F98" s="123"/>
      <c r="G98" s="123"/>
      <c r="H98" s="123"/>
      <c r="I98" s="123"/>
      <c r="J98" s="123"/>
      <c r="K98" s="124"/>
      <c r="L98" s="124"/>
      <c r="M98" s="129"/>
      <c r="N98" s="126"/>
      <c r="O98" s="126"/>
      <c r="P98" s="126"/>
      <c r="Q98" s="126"/>
      <c r="R98" s="127"/>
      <c r="S98" s="126"/>
      <c r="T98" s="126"/>
      <c r="U98" s="127"/>
      <c r="V98" s="126"/>
      <c r="W98" s="126"/>
      <c r="X98" s="7">
        <f t="shared" si="6"/>
        <v>0</v>
      </c>
    </row>
    <row r="99" spans="1:24" ht="10.5" customHeight="1">
      <c r="A99" s="15"/>
      <c r="B99" s="9"/>
      <c r="C99" s="9"/>
      <c r="D99" s="9"/>
      <c r="E99" s="9"/>
      <c r="F99" s="9"/>
      <c r="G99" s="9"/>
      <c r="H99" s="9"/>
      <c r="I99" s="9"/>
      <c r="J99" s="9"/>
      <c r="K99" s="16"/>
      <c r="L99" s="16"/>
      <c r="M99" s="17"/>
      <c r="N99" s="10"/>
      <c r="O99" s="10"/>
      <c r="P99" s="10"/>
      <c r="Q99" s="10"/>
      <c r="R99" s="18"/>
      <c r="S99" s="10"/>
      <c r="T99" s="10"/>
      <c r="U99" s="18"/>
      <c r="V99" s="10"/>
      <c r="W99" s="10"/>
      <c r="X99" s="13"/>
    </row>
    <row r="100" spans="1:24" ht="10.5" customHeight="1">
      <c r="A100" s="15"/>
      <c r="B100" s="109" t="s">
        <v>77</v>
      </c>
      <c r="C100" s="109"/>
      <c r="D100" s="109"/>
      <c r="E100" s="109"/>
      <c r="F100" s="21" t="s">
        <v>79</v>
      </c>
      <c r="G100" s="114" t="s">
        <v>78</v>
      </c>
      <c r="H100" s="114"/>
      <c r="I100" s="114"/>
      <c r="J100" s="114"/>
      <c r="K100" s="109" t="s">
        <v>73</v>
      </c>
      <c r="L100" s="109"/>
      <c r="M100" s="109"/>
      <c r="N100" s="109"/>
      <c r="O100" s="109" t="s">
        <v>74</v>
      </c>
      <c r="P100" s="109"/>
      <c r="Q100" s="109"/>
      <c r="R100" s="109"/>
      <c r="S100" s="109"/>
      <c r="T100" s="109" t="s">
        <v>75</v>
      </c>
      <c r="U100" s="109"/>
      <c r="V100" s="109"/>
      <c r="W100" s="113" t="s">
        <v>76</v>
      </c>
      <c r="X100" s="113"/>
    </row>
    <row r="101" spans="1:24" ht="10.5" customHeight="1">
      <c r="A101" s="15"/>
      <c r="B101" s="31" t="s">
        <v>71</v>
      </c>
      <c r="C101" s="31"/>
      <c r="D101" s="31"/>
      <c r="E101" s="31"/>
      <c r="F101" s="20" t="s">
        <v>72</v>
      </c>
      <c r="G101" s="31">
        <v>4.65</v>
      </c>
      <c r="H101" s="31"/>
      <c r="I101" s="31"/>
      <c r="J101" s="31"/>
      <c r="K101" s="31">
        <v>10.18</v>
      </c>
      <c r="L101" s="31"/>
      <c r="M101" s="31"/>
      <c r="N101" s="31"/>
      <c r="O101" s="31">
        <v>119.02</v>
      </c>
      <c r="P101" s="31"/>
      <c r="Q101" s="31"/>
      <c r="R101" s="31"/>
      <c r="S101" s="31"/>
      <c r="T101" s="31">
        <v>0.4</v>
      </c>
      <c r="U101" s="31"/>
      <c r="V101" s="31"/>
      <c r="W101" s="135">
        <f>K101*T101</f>
        <v>4.072</v>
      </c>
      <c r="X101" s="135"/>
    </row>
    <row r="102" spans="1:24" ht="10.5" customHeight="1">
      <c r="A102" s="15"/>
      <c r="B102" s="31" t="s">
        <v>95</v>
      </c>
      <c r="C102" s="31"/>
      <c r="D102" s="31"/>
      <c r="E102" s="31"/>
      <c r="F102" s="20" t="s">
        <v>96</v>
      </c>
      <c r="G102" s="31">
        <v>6.51</v>
      </c>
      <c r="H102" s="31"/>
      <c r="I102" s="31"/>
      <c r="J102" s="31"/>
      <c r="K102" s="31">
        <v>14.26</v>
      </c>
      <c r="L102" s="31"/>
      <c r="M102" s="31"/>
      <c r="N102" s="31"/>
      <c r="O102" s="31">
        <v>119.02</v>
      </c>
      <c r="P102" s="31"/>
      <c r="Q102" s="31"/>
      <c r="R102" s="31"/>
      <c r="S102" s="31"/>
      <c r="T102" s="31">
        <v>0.4</v>
      </c>
      <c r="U102" s="31"/>
      <c r="V102" s="31"/>
      <c r="W102" s="135">
        <f>K102*T102</f>
        <v>5.704000000000001</v>
      </c>
      <c r="X102" s="135"/>
    </row>
    <row r="103" spans="1:24" ht="10.5" customHeight="1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16"/>
      <c r="L103" s="16"/>
      <c r="M103" s="17"/>
      <c r="N103" s="10"/>
      <c r="O103" s="10"/>
      <c r="P103" s="10"/>
      <c r="Q103" s="10"/>
      <c r="R103" s="18"/>
      <c r="S103" s="10"/>
      <c r="T103" s="10"/>
      <c r="U103" s="18"/>
      <c r="V103" s="10"/>
      <c r="W103" s="30" t="s">
        <v>91</v>
      </c>
      <c r="X103" s="29">
        <v>9.77</v>
      </c>
    </row>
    <row r="104" spans="1:24" ht="10.5" customHeight="1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16"/>
      <c r="L104" s="16"/>
      <c r="M104" s="17"/>
      <c r="N104" s="10"/>
      <c r="O104" s="10"/>
      <c r="P104" s="10"/>
      <c r="Q104" s="10"/>
      <c r="R104" s="18"/>
      <c r="S104" s="10"/>
      <c r="T104" s="10"/>
      <c r="U104" s="18"/>
      <c r="V104" s="10"/>
      <c r="W104" s="30"/>
      <c r="X104" s="28"/>
    </row>
    <row r="105" spans="1:24" ht="10.5" customHeight="1">
      <c r="A105" s="15"/>
      <c r="B105" s="114" t="s">
        <v>80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9">
        <f>X103</f>
        <v>9.77</v>
      </c>
    </row>
    <row r="106" spans="1:24" ht="10.5" customHeight="1">
      <c r="A106" s="23"/>
      <c r="B106" s="114" t="s">
        <v>81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29">
        <v>1</v>
      </c>
    </row>
    <row r="107" spans="1:24" ht="10.5" customHeight="1">
      <c r="A107" s="23"/>
      <c r="B107" s="114" t="s">
        <v>82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29">
        <f>X105/X106</f>
        <v>9.77</v>
      </c>
    </row>
    <row r="108" spans="1:24" ht="10.5" customHeight="1">
      <c r="A108" s="23"/>
      <c r="B108" s="22"/>
      <c r="C108" s="22"/>
      <c r="D108" s="22"/>
      <c r="E108" s="22"/>
      <c r="F108" s="22"/>
      <c r="G108" s="22"/>
      <c r="H108" s="22"/>
      <c r="I108" s="22"/>
      <c r="J108" s="22"/>
      <c r="K108" s="24"/>
      <c r="L108" s="24"/>
      <c r="M108" s="25"/>
      <c r="N108" s="26"/>
      <c r="O108" s="26"/>
      <c r="P108" s="26"/>
      <c r="Q108" s="26"/>
      <c r="R108" s="27"/>
      <c r="S108" s="26"/>
      <c r="T108" s="26"/>
      <c r="U108" s="27"/>
      <c r="V108" s="26"/>
      <c r="W108" s="26"/>
      <c r="X108" s="28"/>
    </row>
    <row r="109" spans="1:24" ht="10.5" customHeight="1">
      <c r="A109" s="23"/>
      <c r="B109" s="109" t="s">
        <v>83</v>
      </c>
      <c r="C109" s="109"/>
      <c r="D109" s="109"/>
      <c r="E109" s="109"/>
      <c r="F109" s="109"/>
      <c r="G109" s="110" t="s">
        <v>79</v>
      </c>
      <c r="H109" s="111"/>
      <c r="I109" s="112"/>
      <c r="J109" s="110" t="s">
        <v>84</v>
      </c>
      <c r="K109" s="111"/>
      <c r="L109" s="112"/>
      <c r="M109" s="110" t="s">
        <v>85</v>
      </c>
      <c r="N109" s="111"/>
      <c r="O109" s="111"/>
      <c r="P109" s="111"/>
      <c r="Q109" s="111"/>
      <c r="R109" s="111"/>
      <c r="S109" s="112"/>
      <c r="T109" s="109" t="s">
        <v>75</v>
      </c>
      <c r="U109" s="109"/>
      <c r="V109" s="109"/>
      <c r="W109" s="113" t="s">
        <v>86</v>
      </c>
      <c r="X109" s="113"/>
    </row>
    <row r="110" spans="1:24" ht="10.5" customHeight="1">
      <c r="A110" s="23"/>
      <c r="B110" s="31" t="s">
        <v>100</v>
      </c>
      <c r="C110" s="31"/>
      <c r="D110" s="31"/>
      <c r="E110" s="31"/>
      <c r="F110" s="31"/>
      <c r="G110" s="32" t="s">
        <v>99</v>
      </c>
      <c r="H110" s="33"/>
      <c r="I110" s="34"/>
      <c r="J110" s="32" t="s">
        <v>15</v>
      </c>
      <c r="K110" s="33"/>
      <c r="L110" s="34"/>
      <c r="M110" s="32">
        <v>6.66</v>
      </c>
      <c r="N110" s="33"/>
      <c r="O110" s="33"/>
      <c r="P110" s="33"/>
      <c r="Q110" s="33"/>
      <c r="R110" s="33"/>
      <c r="S110" s="34"/>
      <c r="T110" s="31">
        <v>1</v>
      </c>
      <c r="U110" s="31"/>
      <c r="V110" s="31"/>
      <c r="W110" s="135">
        <f>T110*M110</f>
        <v>6.66</v>
      </c>
      <c r="X110" s="135"/>
    </row>
    <row r="111" spans="1:24" ht="10.5" customHeight="1">
      <c r="A111" s="23"/>
      <c r="B111" s="22"/>
      <c r="C111" s="22"/>
      <c r="D111" s="22"/>
      <c r="E111" s="22"/>
      <c r="F111" s="22"/>
      <c r="G111" s="22"/>
      <c r="H111" s="22"/>
      <c r="I111" s="22"/>
      <c r="J111" s="22"/>
      <c r="K111" s="24"/>
      <c r="L111" s="24"/>
      <c r="M111" s="25"/>
      <c r="N111" s="26"/>
      <c r="O111" s="26"/>
      <c r="P111" s="26"/>
      <c r="Q111" s="26"/>
      <c r="R111" s="27"/>
      <c r="S111" s="26"/>
      <c r="T111" s="26"/>
      <c r="U111" s="27"/>
      <c r="V111" s="26"/>
      <c r="W111" s="30" t="s">
        <v>90</v>
      </c>
      <c r="X111" s="29">
        <f>W110</f>
        <v>6.66</v>
      </c>
    </row>
    <row r="112" spans="1:24" ht="10.5" customHeight="1">
      <c r="A112" s="23"/>
      <c r="B112" s="22"/>
      <c r="C112" s="22"/>
      <c r="D112" s="22"/>
      <c r="E112" s="22"/>
      <c r="F112" s="22"/>
      <c r="G112" s="22"/>
      <c r="H112" s="22"/>
      <c r="I112" s="22"/>
      <c r="J112" s="22"/>
      <c r="K112" s="24"/>
      <c r="L112" s="24"/>
      <c r="M112" s="25"/>
      <c r="N112" s="26"/>
      <c r="O112" s="26"/>
      <c r="P112" s="26"/>
      <c r="Q112" s="26"/>
      <c r="R112" s="27"/>
      <c r="S112" s="26"/>
      <c r="T112" s="26"/>
      <c r="U112" s="27"/>
      <c r="V112" s="26"/>
      <c r="W112" s="26"/>
      <c r="X112" s="28"/>
    </row>
    <row r="113" spans="1:24" ht="10.5" customHeight="1">
      <c r="A113" s="108" t="s">
        <v>14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4">
        <f>X111+X103</f>
        <v>16.43</v>
      </c>
    </row>
    <row r="114" ht="10.5" customHeight="1"/>
    <row r="115" spans="1:24" ht="10.5" customHeight="1">
      <c r="A115" s="12" t="s">
        <v>8</v>
      </c>
      <c r="B115" s="130" t="s">
        <v>9</v>
      </c>
      <c r="C115" s="130"/>
      <c r="D115" s="130"/>
      <c r="E115" s="130"/>
      <c r="F115" s="130"/>
      <c r="G115" s="130"/>
      <c r="H115" s="130"/>
      <c r="I115" s="130"/>
      <c r="J115" s="130"/>
      <c r="K115" s="131" t="s">
        <v>10</v>
      </c>
      <c r="L115" s="131"/>
      <c r="M115" s="132"/>
      <c r="N115" s="133"/>
      <c r="O115" s="133"/>
      <c r="P115" s="133"/>
      <c r="Q115" s="133"/>
      <c r="R115" s="133"/>
      <c r="S115" s="133"/>
      <c r="T115" s="133"/>
      <c r="U115" s="133"/>
      <c r="V115" s="133"/>
      <c r="W115" s="134"/>
      <c r="X115" s="11" t="s">
        <v>11</v>
      </c>
    </row>
    <row r="116" spans="1:24" ht="10.5" customHeight="1">
      <c r="A116" s="8" t="s">
        <v>23</v>
      </c>
      <c r="B116" s="123" t="s">
        <v>24</v>
      </c>
      <c r="C116" s="123"/>
      <c r="D116" s="123"/>
      <c r="E116" s="123"/>
      <c r="F116" s="123"/>
      <c r="G116" s="123"/>
      <c r="H116" s="123"/>
      <c r="I116" s="123"/>
      <c r="J116" s="123"/>
      <c r="K116" s="124" t="s">
        <v>15</v>
      </c>
      <c r="L116" s="124"/>
      <c r="M116" s="125"/>
      <c r="N116" s="126"/>
      <c r="O116" s="126"/>
      <c r="P116" s="126"/>
      <c r="Q116" s="126"/>
      <c r="R116" s="127"/>
      <c r="S116" s="126"/>
      <c r="T116" s="126"/>
      <c r="U116" s="128"/>
      <c r="V116" s="126"/>
      <c r="W116" s="126"/>
      <c r="X116" s="7">
        <f aca="true" t="shared" si="7" ref="X116:X117">(U116+R116)*M116</f>
        <v>0</v>
      </c>
    </row>
    <row r="117" spans="1:24" ht="10.5" customHeight="1">
      <c r="A117" s="6"/>
      <c r="B117" s="123"/>
      <c r="C117" s="123"/>
      <c r="D117" s="123"/>
      <c r="E117" s="123"/>
      <c r="F117" s="123"/>
      <c r="G117" s="123"/>
      <c r="H117" s="123"/>
      <c r="I117" s="123"/>
      <c r="J117" s="123"/>
      <c r="K117" s="124"/>
      <c r="L117" s="124"/>
      <c r="M117" s="129"/>
      <c r="N117" s="126"/>
      <c r="O117" s="126"/>
      <c r="P117" s="126"/>
      <c r="Q117" s="126"/>
      <c r="R117" s="127"/>
      <c r="S117" s="126"/>
      <c r="T117" s="126"/>
      <c r="U117" s="127"/>
      <c r="V117" s="126"/>
      <c r="W117" s="126"/>
      <c r="X117" s="7">
        <f t="shared" si="7"/>
        <v>0</v>
      </c>
    </row>
    <row r="118" spans="1:24" ht="10.5" customHeight="1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16"/>
      <c r="L118" s="16"/>
      <c r="M118" s="17"/>
      <c r="N118" s="10"/>
      <c r="O118" s="10"/>
      <c r="P118" s="10"/>
      <c r="Q118" s="10"/>
      <c r="R118" s="18"/>
      <c r="S118" s="10"/>
      <c r="T118" s="10"/>
      <c r="U118" s="18"/>
      <c r="V118" s="10"/>
      <c r="W118" s="10"/>
      <c r="X118" s="13"/>
    </row>
    <row r="119" spans="1:24" ht="10.5" customHeight="1">
      <c r="A119" s="15"/>
      <c r="B119" s="109" t="s">
        <v>77</v>
      </c>
      <c r="C119" s="109"/>
      <c r="D119" s="109"/>
      <c r="E119" s="109"/>
      <c r="F119" s="21" t="s">
        <v>79</v>
      </c>
      <c r="G119" s="114" t="s">
        <v>78</v>
      </c>
      <c r="H119" s="114"/>
      <c r="I119" s="114"/>
      <c r="J119" s="114"/>
      <c r="K119" s="109" t="s">
        <v>73</v>
      </c>
      <c r="L119" s="109"/>
      <c r="M119" s="109"/>
      <c r="N119" s="109"/>
      <c r="O119" s="109" t="s">
        <v>74</v>
      </c>
      <c r="P119" s="109"/>
      <c r="Q119" s="109"/>
      <c r="R119" s="109"/>
      <c r="S119" s="109"/>
      <c r="T119" s="109" t="s">
        <v>75</v>
      </c>
      <c r="U119" s="109"/>
      <c r="V119" s="109"/>
      <c r="W119" s="113" t="s">
        <v>76</v>
      </c>
      <c r="X119" s="113"/>
    </row>
    <row r="120" spans="1:24" ht="10.5" customHeight="1">
      <c r="A120" s="15"/>
      <c r="B120" s="31" t="s">
        <v>71</v>
      </c>
      <c r="C120" s="31"/>
      <c r="D120" s="31"/>
      <c r="E120" s="31"/>
      <c r="F120" s="20" t="s">
        <v>72</v>
      </c>
      <c r="G120" s="31">
        <v>4.65</v>
      </c>
      <c r="H120" s="31"/>
      <c r="I120" s="31"/>
      <c r="J120" s="31"/>
      <c r="K120" s="31">
        <v>10.18</v>
      </c>
      <c r="L120" s="31"/>
      <c r="M120" s="31"/>
      <c r="N120" s="31"/>
      <c r="O120" s="31">
        <v>119.02</v>
      </c>
      <c r="P120" s="31"/>
      <c r="Q120" s="31"/>
      <c r="R120" s="31"/>
      <c r="S120" s="31"/>
      <c r="T120" s="31">
        <v>2.7</v>
      </c>
      <c r="U120" s="31"/>
      <c r="V120" s="31"/>
      <c r="W120" s="135">
        <f>K120*T120</f>
        <v>27.486</v>
      </c>
      <c r="X120" s="135"/>
    </row>
    <row r="121" spans="1:24" ht="10.5" customHeight="1">
      <c r="A121" s="15"/>
      <c r="B121" s="31" t="s">
        <v>95</v>
      </c>
      <c r="C121" s="31"/>
      <c r="D121" s="31"/>
      <c r="E121" s="31"/>
      <c r="F121" s="20" t="s">
        <v>96</v>
      </c>
      <c r="G121" s="31">
        <v>6.51</v>
      </c>
      <c r="H121" s="31"/>
      <c r="I121" s="31"/>
      <c r="J121" s="31"/>
      <c r="K121" s="31">
        <v>14.26</v>
      </c>
      <c r="L121" s="31"/>
      <c r="M121" s="31"/>
      <c r="N121" s="31"/>
      <c r="O121" s="31">
        <v>119.02</v>
      </c>
      <c r="P121" s="31"/>
      <c r="Q121" s="31"/>
      <c r="R121" s="31"/>
      <c r="S121" s="31"/>
      <c r="T121" s="31">
        <v>2.7</v>
      </c>
      <c r="U121" s="31"/>
      <c r="V121" s="31"/>
      <c r="W121" s="135">
        <f>K121*T121</f>
        <v>38.502</v>
      </c>
      <c r="X121" s="135"/>
    </row>
    <row r="122" spans="1:24" ht="10.5" customHeight="1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16"/>
      <c r="L122" s="16"/>
      <c r="M122" s="17"/>
      <c r="N122" s="10"/>
      <c r="O122" s="10"/>
      <c r="P122" s="10"/>
      <c r="Q122" s="10"/>
      <c r="R122" s="18"/>
      <c r="S122" s="10"/>
      <c r="T122" s="10"/>
      <c r="U122" s="18"/>
      <c r="V122" s="10"/>
      <c r="W122" s="30" t="s">
        <v>91</v>
      </c>
      <c r="X122" s="29">
        <f>W121+W120</f>
        <v>65.988</v>
      </c>
    </row>
    <row r="123" spans="1:24" ht="10.5" customHeight="1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16"/>
      <c r="L123" s="16"/>
      <c r="M123" s="17"/>
      <c r="N123" s="10"/>
      <c r="O123" s="10"/>
      <c r="P123" s="10"/>
      <c r="Q123" s="10"/>
      <c r="R123" s="18"/>
      <c r="S123" s="10"/>
      <c r="T123" s="10"/>
      <c r="U123" s="18"/>
      <c r="V123" s="10"/>
      <c r="W123" s="30"/>
      <c r="X123" s="28"/>
    </row>
    <row r="124" spans="1:24" ht="10.5" customHeight="1">
      <c r="A124" s="15"/>
      <c r="B124" s="114" t="s">
        <v>80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9">
        <f>X122</f>
        <v>65.988</v>
      </c>
    </row>
    <row r="125" spans="1:24" ht="10.5" customHeight="1">
      <c r="A125" s="23"/>
      <c r="B125" s="114" t="s">
        <v>81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29">
        <v>1</v>
      </c>
    </row>
    <row r="126" spans="1:24" ht="10.5" customHeight="1">
      <c r="A126" s="23"/>
      <c r="B126" s="114" t="s">
        <v>82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29">
        <f>X124/X125</f>
        <v>65.988</v>
      </c>
    </row>
    <row r="127" spans="1:24" ht="10.5" customHeight="1">
      <c r="A127" s="23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4"/>
      <c r="M127" s="25"/>
      <c r="N127" s="26"/>
      <c r="O127" s="26"/>
      <c r="P127" s="26"/>
      <c r="Q127" s="26"/>
      <c r="R127" s="27"/>
      <c r="S127" s="26"/>
      <c r="T127" s="26"/>
      <c r="U127" s="27"/>
      <c r="V127" s="26"/>
      <c r="W127" s="26"/>
      <c r="X127" s="28"/>
    </row>
    <row r="128" spans="1:24" ht="10.5" customHeight="1">
      <c r="A128" s="23"/>
      <c r="B128" s="109" t="s">
        <v>83</v>
      </c>
      <c r="C128" s="109"/>
      <c r="D128" s="109"/>
      <c r="E128" s="109"/>
      <c r="F128" s="109"/>
      <c r="G128" s="110" t="s">
        <v>79</v>
      </c>
      <c r="H128" s="111"/>
      <c r="I128" s="112"/>
      <c r="J128" s="110" t="s">
        <v>84</v>
      </c>
      <c r="K128" s="111"/>
      <c r="L128" s="112"/>
      <c r="M128" s="110" t="s">
        <v>85</v>
      </c>
      <c r="N128" s="111"/>
      <c r="O128" s="111"/>
      <c r="P128" s="111"/>
      <c r="Q128" s="111"/>
      <c r="R128" s="111"/>
      <c r="S128" s="112"/>
      <c r="T128" s="109" t="s">
        <v>75</v>
      </c>
      <c r="U128" s="109"/>
      <c r="V128" s="109"/>
      <c r="W128" s="113" t="s">
        <v>86</v>
      </c>
      <c r="X128" s="113"/>
    </row>
    <row r="129" spans="1:24" ht="10.5" customHeight="1">
      <c r="A129" s="23"/>
      <c r="B129" s="31" t="s">
        <v>104</v>
      </c>
      <c r="C129" s="31"/>
      <c r="D129" s="31"/>
      <c r="E129" s="31"/>
      <c r="F129" s="31"/>
      <c r="G129" s="32" t="s">
        <v>103</v>
      </c>
      <c r="H129" s="33"/>
      <c r="I129" s="34"/>
      <c r="J129" s="32" t="s">
        <v>15</v>
      </c>
      <c r="K129" s="33"/>
      <c r="L129" s="34"/>
      <c r="M129" s="32">
        <v>438.88</v>
      </c>
      <c r="N129" s="33"/>
      <c r="O129" s="33"/>
      <c r="P129" s="33"/>
      <c r="Q129" s="33"/>
      <c r="R129" s="33"/>
      <c r="S129" s="34"/>
      <c r="T129" s="31">
        <v>1</v>
      </c>
      <c r="U129" s="31"/>
      <c r="V129" s="31"/>
      <c r="W129" s="135">
        <f>T129*M129</f>
        <v>438.88</v>
      </c>
      <c r="X129" s="135"/>
    </row>
    <row r="130" spans="1:24" ht="10.5" customHeight="1">
      <c r="A130" s="23"/>
      <c r="B130" s="22"/>
      <c r="C130" s="22"/>
      <c r="D130" s="22"/>
      <c r="E130" s="22"/>
      <c r="F130" s="22"/>
      <c r="G130" s="22"/>
      <c r="H130" s="22"/>
      <c r="I130" s="22"/>
      <c r="J130" s="22"/>
      <c r="K130" s="24"/>
      <c r="L130" s="24"/>
      <c r="M130" s="25"/>
      <c r="N130" s="26"/>
      <c r="O130" s="26"/>
      <c r="P130" s="26"/>
      <c r="Q130" s="26"/>
      <c r="R130" s="27"/>
      <c r="S130" s="26"/>
      <c r="T130" s="26"/>
      <c r="U130" s="27"/>
      <c r="V130" s="26"/>
      <c r="W130" s="30" t="s">
        <v>90</v>
      </c>
      <c r="X130" s="29">
        <f>W129</f>
        <v>438.88</v>
      </c>
    </row>
    <row r="131" spans="1:24" ht="10.5" customHeight="1">
      <c r="A131" s="23"/>
      <c r="B131" s="22"/>
      <c r="C131" s="22"/>
      <c r="D131" s="22"/>
      <c r="E131" s="22"/>
      <c r="F131" s="22"/>
      <c r="G131" s="22"/>
      <c r="H131" s="22"/>
      <c r="I131" s="22"/>
      <c r="J131" s="22"/>
      <c r="K131" s="24"/>
      <c r="L131" s="24"/>
      <c r="M131" s="25"/>
      <c r="N131" s="26"/>
      <c r="O131" s="26"/>
      <c r="P131" s="26"/>
      <c r="Q131" s="26"/>
      <c r="R131" s="27"/>
      <c r="S131" s="26"/>
      <c r="T131" s="26"/>
      <c r="U131" s="27"/>
      <c r="V131" s="26"/>
      <c r="W131" s="26"/>
      <c r="X131" s="28"/>
    </row>
    <row r="132" spans="1:24" ht="10.5" customHeight="1">
      <c r="A132" s="108" t="s">
        <v>14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4">
        <f>X130+X122</f>
        <v>504.868</v>
      </c>
    </row>
    <row r="133" ht="10.5" customHeight="1"/>
    <row r="134" spans="1:24" ht="10.5" customHeight="1">
      <c r="A134" s="12" t="s">
        <v>8</v>
      </c>
      <c r="B134" s="130" t="s">
        <v>9</v>
      </c>
      <c r="C134" s="130"/>
      <c r="D134" s="130"/>
      <c r="E134" s="130"/>
      <c r="F134" s="130"/>
      <c r="G134" s="130"/>
      <c r="H134" s="130"/>
      <c r="I134" s="130"/>
      <c r="J134" s="130"/>
      <c r="K134" s="131" t="s">
        <v>10</v>
      </c>
      <c r="L134" s="131"/>
      <c r="M134" s="132"/>
      <c r="N134" s="133"/>
      <c r="O134" s="133"/>
      <c r="P134" s="133"/>
      <c r="Q134" s="133"/>
      <c r="R134" s="133"/>
      <c r="S134" s="133"/>
      <c r="T134" s="133"/>
      <c r="U134" s="133"/>
      <c r="V134" s="133"/>
      <c r="W134" s="134"/>
      <c r="X134" s="11" t="s">
        <v>11</v>
      </c>
    </row>
    <row r="135" spans="1:24" ht="10.5" customHeight="1">
      <c r="A135" s="8" t="s">
        <v>25</v>
      </c>
      <c r="B135" s="123" t="s">
        <v>26</v>
      </c>
      <c r="C135" s="123"/>
      <c r="D135" s="123"/>
      <c r="E135" s="123"/>
      <c r="F135" s="123"/>
      <c r="G135" s="123"/>
      <c r="H135" s="123"/>
      <c r="I135" s="123"/>
      <c r="J135" s="123"/>
      <c r="K135" s="124" t="s">
        <v>15</v>
      </c>
      <c r="L135" s="124"/>
      <c r="M135" s="125"/>
      <c r="N135" s="126"/>
      <c r="O135" s="126"/>
      <c r="P135" s="126"/>
      <c r="Q135" s="126"/>
      <c r="R135" s="127"/>
      <c r="S135" s="126"/>
      <c r="T135" s="126"/>
      <c r="U135" s="128"/>
      <c r="V135" s="126"/>
      <c r="W135" s="126"/>
      <c r="X135" s="7">
        <f aca="true" t="shared" si="8" ref="X135:X136">(U135+R135)*M135</f>
        <v>0</v>
      </c>
    </row>
    <row r="136" spans="1:24" ht="10.5" customHeight="1">
      <c r="A136" s="6"/>
      <c r="B136" s="123"/>
      <c r="C136" s="123"/>
      <c r="D136" s="123"/>
      <c r="E136" s="123"/>
      <c r="F136" s="123"/>
      <c r="G136" s="123"/>
      <c r="H136" s="123"/>
      <c r="I136" s="123"/>
      <c r="J136" s="123"/>
      <c r="K136" s="124"/>
      <c r="L136" s="124"/>
      <c r="M136" s="129"/>
      <c r="N136" s="126"/>
      <c r="O136" s="126"/>
      <c r="P136" s="126"/>
      <c r="Q136" s="126"/>
      <c r="R136" s="127"/>
      <c r="S136" s="126"/>
      <c r="T136" s="126"/>
      <c r="U136" s="127"/>
      <c r="V136" s="126"/>
      <c r="W136" s="126"/>
      <c r="X136" s="7">
        <f t="shared" si="8"/>
        <v>0</v>
      </c>
    </row>
    <row r="137" spans="1:24" ht="10.5" customHeight="1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16"/>
      <c r="L137" s="16"/>
      <c r="M137" s="17"/>
      <c r="N137" s="10"/>
      <c r="O137" s="10"/>
      <c r="P137" s="10"/>
      <c r="Q137" s="10"/>
      <c r="R137" s="18"/>
      <c r="S137" s="10"/>
      <c r="T137" s="10"/>
      <c r="U137" s="18"/>
      <c r="V137" s="10"/>
      <c r="W137" s="10"/>
      <c r="X137" s="13"/>
    </row>
    <row r="138" spans="1:24" ht="10.5" customHeight="1">
      <c r="A138" s="15"/>
      <c r="B138" s="109" t="s">
        <v>77</v>
      </c>
      <c r="C138" s="109"/>
      <c r="D138" s="109"/>
      <c r="E138" s="109"/>
      <c r="F138" s="21" t="s">
        <v>79</v>
      </c>
      <c r="G138" s="114" t="s">
        <v>78</v>
      </c>
      <c r="H138" s="114"/>
      <c r="I138" s="114"/>
      <c r="J138" s="114"/>
      <c r="K138" s="109" t="s">
        <v>73</v>
      </c>
      <c r="L138" s="109"/>
      <c r="M138" s="109"/>
      <c r="N138" s="109"/>
      <c r="O138" s="109" t="s">
        <v>74</v>
      </c>
      <c r="P138" s="109"/>
      <c r="Q138" s="109"/>
      <c r="R138" s="109"/>
      <c r="S138" s="109"/>
      <c r="T138" s="109" t="s">
        <v>75</v>
      </c>
      <c r="U138" s="109"/>
      <c r="V138" s="109"/>
      <c r="W138" s="113" t="s">
        <v>76</v>
      </c>
      <c r="X138" s="113"/>
    </row>
    <row r="139" spans="1:24" ht="10.5" customHeight="1">
      <c r="A139" s="15"/>
      <c r="B139" s="31" t="s">
        <v>71</v>
      </c>
      <c r="C139" s="31"/>
      <c r="D139" s="31"/>
      <c r="E139" s="31"/>
      <c r="F139" s="20" t="s">
        <v>72</v>
      </c>
      <c r="G139" s="31">
        <v>4.65</v>
      </c>
      <c r="H139" s="31"/>
      <c r="I139" s="31"/>
      <c r="J139" s="31"/>
      <c r="K139" s="31">
        <v>10.18</v>
      </c>
      <c r="L139" s="31"/>
      <c r="M139" s="31"/>
      <c r="N139" s="31"/>
      <c r="O139" s="31">
        <v>119.02</v>
      </c>
      <c r="P139" s="31"/>
      <c r="Q139" s="31"/>
      <c r="R139" s="31"/>
      <c r="S139" s="31"/>
      <c r="T139" s="31">
        <v>0.3</v>
      </c>
      <c r="U139" s="31"/>
      <c r="V139" s="31"/>
      <c r="W139" s="135">
        <f>K139*T139</f>
        <v>3.054</v>
      </c>
      <c r="X139" s="135"/>
    </row>
    <row r="140" spans="1:24" ht="10.5" customHeight="1">
      <c r="A140" s="15"/>
      <c r="B140" s="31" t="s">
        <v>95</v>
      </c>
      <c r="C140" s="31"/>
      <c r="D140" s="31"/>
      <c r="E140" s="31"/>
      <c r="F140" s="20" t="s">
        <v>96</v>
      </c>
      <c r="G140" s="31">
        <v>6.51</v>
      </c>
      <c r="H140" s="31"/>
      <c r="I140" s="31"/>
      <c r="J140" s="31"/>
      <c r="K140" s="31">
        <v>14.26</v>
      </c>
      <c r="L140" s="31"/>
      <c r="M140" s="31"/>
      <c r="N140" s="31"/>
      <c r="O140" s="31">
        <v>119.02</v>
      </c>
      <c r="P140" s="31"/>
      <c r="Q140" s="31"/>
      <c r="R140" s="31"/>
      <c r="S140" s="31"/>
      <c r="T140" s="31">
        <v>0.3</v>
      </c>
      <c r="U140" s="31"/>
      <c r="V140" s="31"/>
      <c r="W140" s="135">
        <f>K140*T140</f>
        <v>4.278</v>
      </c>
      <c r="X140" s="135"/>
    </row>
    <row r="141" spans="1:24" ht="10.5" customHeight="1">
      <c r="A141" s="15"/>
      <c r="B141" s="9"/>
      <c r="C141" s="9"/>
      <c r="D141" s="9"/>
      <c r="E141" s="9"/>
      <c r="F141" s="9"/>
      <c r="G141" s="9"/>
      <c r="H141" s="9"/>
      <c r="I141" s="9"/>
      <c r="J141" s="9"/>
      <c r="K141" s="16"/>
      <c r="L141" s="16"/>
      <c r="M141" s="17"/>
      <c r="N141" s="10"/>
      <c r="O141" s="10"/>
      <c r="P141" s="10"/>
      <c r="Q141" s="10"/>
      <c r="R141" s="18"/>
      <c r="S141" s="10"/>
      <c r="T141" s="10"/>
      <c r="U141" s="18"/>
      <c r="V141" s="10"/>
      <c r="W141" s="30" t="s">
        <v>91</v>
      </c>
      <c r="X141" s="29">
        <f>W140+W139</f>
        <v>7.331999999999999</v>
      </c>
    </row>
    <row r="142" spans="1:24" ht="10.5" customHeight="1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16"/>
      <c r="L142" s="16"/>
      <c r="M142" s="17"/>
      <c r="N142" s="10"/>
      <c r="O142" s="10"/>
      <c r="P142" s="10"/>
      <c r="Q142" s="10"/>
      <c r="R142" s="18"/>
      <c r="S142" s="10"/>
      <c r="T142" s="10"/>
      <c r="U142" s="18"/>
      <c r="V142" s="10"/>
      <c r="W142" s="30"/>
      <c r="X142" s="28"/>
    </row>
    <row r="143" spans="1:24" ht="10.5" customHeight="1">
      <c r="A143" s="15"/>
      <c r="B143" s="114" t="s">
        <v>80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9">
        <f>X141</f>
        <v>7.331999999999999</v>
      </c>
    </row>
    <row r="144" spans="1:24" ht="10.5" customHeight="1">
      <c r="A144" s="23"/>
      <c r="B144" s="114" t="s">
        <v>81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29">
        <v>1</v>
      </c>
    </row>
    <row r="145" spans="1:24" ht="10.5" customHeight="1">
      <c r="A145" s="23"/>
      <c r="B145" s="114" t="s">
        <v>82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29">
        <f>X143/X144</f>
        <v>7.331999999999999</v>
      </c>
    </row>
    <row r="146" spans="1:24" ht="10.5" customHeight="1">
      <c r="A146" s="23"/>
      <c r="B146" s="22"/>
      <c r="C146" s="22"/>
      <c r="D146" s="22"/>
      <c r="E146" s="22"/>
      <c r="F146" s="22"/>
      <c r="G146" s="22"/>
      <c r="H146" s="22"/>
      <c r="I146" s="22"/>
      <c r="J146" s="22"/>
      <c r="K146" s="24"/>
      <c r="L146" s="24"/>
      <c r="M146" s="25"/>
      <c r="N146" s="26"/>
      <c r="O146" s="26"/>
      <c r="P146" s="26"/>
      <c r="Q146" s="26"/>
      <c r="R146" s="27"/>
      <c r="S146" s="26"/>
      <c r="T146" s="26"/>
      <c r="U146" s="27"/>
      <c r="V146" s="26"/>
      <c r="W146" s="26"/>
      <c r="X146" s="28"/>
    </row>
    <row r="147" spans="1:24" ht="10.5" customHeight="1">
      <c r="A147" s="23"/>
      <c r="B147" s="109" t="s">
        <v>83</v>
      </c>
      <c r="C147" s="109"/>
      <c r="D147" s="109"/>
      <c r="E147" s="109"/>
      <c r="F147" s="109"/>
      <c r="G147" s="110" t="s">
        <v>79</v>
      </c>
      <c r="H147" s="111"/>
      <c r="I147" s="112"/>
      <c r="J147" s="110" t="s">
        <v>84</v>
      </c>
      <c r="K147" s="111"/>
      <c r="L147" s="112"/>
      <c r="M147" s="110" t="s">
        <v>85</v>
      </c>
      <c r="N147" s="111"/>
      <c r="O147" s="111"/>
      <c r="P147" s="111"/>
      <c r="Q147" s="111"/>
      <c r="R147" s="111"/>
      <c r="S147" s="112"/>
      <c r="T147" s="109" t="s">
        <v>75</v>
      </c>
      <c r="U147" s="109"/>
      <c r="V147" s="109"/>
      <c r="W147" s="113" t="s">
        <v>86</v>
      </c>
      <c r="X147" s="113"/>
    </row>
    <row r="148" spans="1:24" ht="10.5" customHeight="1">
      <c r="A148" s="23"/>
      <c r="B148" s="31" t="s">
        <v>105</v>
      </c>
      <c r="C148" s="31"/>
      <c r="D148" s="31"/>
      <c r="E148" s="31"/>
      <c r="F148" s="31"/>
      <c r="G148" s="32" t="s">
        <v>106</v>
      </c>
      <c r="H148" s="33"/>
      <c r="I148" s="34"/>
      <c r="J148" s="32" t="s">
        <v>15</v>
      </c>
      <c r="K148" s="33"/>
      <c r="L148" s="34"/>
      <c r="M148" s="32">
        <v>10.9</v>
      </c>
      <c r="N148" s="33"/>
      <c r="O148" s="33"/>
      <c r="P148" s="33"/>
      <c r="Q148" s="33"/>
      <c r="R148" s="33"/>
      <c r="S148" s="34"/>
      <c r="T148" s="31">
        <v>1</v>
      </c>
      <c r="U148" s="31"/>
      <c r="V148" s="31"/>
      <c r="W148" s="135">
        <f>T148*M148</f>
        <v>10.9</v>
      </c>
      <c r="X148" s="135"/>
    </row>
    <row r="149" spans="1:24" ht="10.5" customHeight="1">
      <c r="A149" s="23"/>
      <c r="B149" s="22"/>
      <c r="C149" s="22"/>
      <c r="D149" s="22"/>
      <c r="E149" s="22"/>
      <c r="F149" s="22"/>
      <c r="G149" s="22"/>
      <c r="H149" s="22"/>
      <c r="I149" s="22"/>
      <c r="J149" s="22"/>
      <c r="K149" s="24"/>
      <c r="L149" s="24"/>
      <c r="M149" s="25"/>
      <c r="N149" s="26"/>
      <c r="O149" s="26"/>
      <c r="P149" s="26"/>
      <c r="Q149" s="26"/>
      <c r="R149" s="27"/>
      <c r="S149" s="26"/>
      <c r="T149" s="26"/>
      <c r="U149" s="27"/>
      <c r="V149" s="26"/>
      <c r="W149" s="30" t="s">
        <v>90</v>
      </c>
      <c r="X149" s="29">
        <f>W148</f>
        <v>10.9</v>
      </c>
    </row>
    <row r="150" spans="1:24" ht="10.5" customHeight="1">
      <c r="A150" s="23"/>
      <c r="B150" s="22"/>
      <c r="C150" s="22"/>
      <c r="D150" s="22"/>
      <c r="E150" s="22"/>
      <c r="F150" s="22"/>
      <c r="G150" s="22"/>
      <c r="H150" s="22"/>
      <c r="I150" s="22"/>
      <c r="J150" s="22"/>
      <c r="K150" s="24"/>
      <c r="L150" s="24"/>
      <c r="M150" s="25"/>
      <c r="N150" s="26"/>
      <c r="O150" s="26"/>
      <c r="P150" s="26"/>
      <c r="Q150" s="26"/>
      <c r="R150" s="27"/>
      <c r="S150" s="26"/>
      <c r="T150" s="26"/>
      <c r="U150" s="27"/>
      <c r="V150" s="26"/>
      <c r="W150" s="26"/>
      <c r="X150" s="28"/>
    </row>
    <row r="151" spans="1:24" ht="10.5" customHeight="1">
      <c r="A151" s="108" t="s">
        <v>14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4">
        <f>X149+X141</f>
        <v>18.232</v>
      </c>
    </row>
    <row r="152" ht="10.5" customHeight="1"/>
    <row r="153" spans="1:24" ht="10.5" customHeight="1">
      <c r="A153" s="12" t="s">
        <v>8</v>
      </c>
      <c r="B153" s="130" t="s">
        <v>9</v>
      </c>
      <c r="C153" s="130"/>
      <c r="D153" s="130"/>
      <c r="E153" s="130"/>
      <c r="F153" s="130"/>
      <c r="G153" s="130"/>
      <c r="H153" s="130"/>
      <c r="I153" s="130"/>
      <c r="J153" s="130"/>
      <c r="K153" s="131" t="s">
        <v>10</v>
      </c>
      <c r="L153" s="131"/>
      <c r="M153" s="132"/>
      <c r="N153" s="133"/>
      <c r="O153" s="133"/>
      <c r="P153" s="133"/>
      <c r="Q153" s="133"/>
      <c r="R153" s="133"/>
      <c r="S153" s="133"/>
      <c r="T153" s="133"/>
      <c r="U153" s="133"/>
      <c r="V153" s="133"/>
      <c r="W153" s="134"/>
      <c r="X153" s="11" t="s">
        <v>11</v>
      </c>
    </row>
    <row r="154" spans="1:24" ht="10.5" customHeight="1">
      <c r="A154" s="8" t="s">
        <v>27</v>
      </c>
      <c r="B154" s="123" t="s">
        <v>28</v>
      </c>
      <c r="C154" s="123"/>
      <c r="D154" s="123"/>
      <c r="E154" s="123"/>
      <c r="F154" s="123"/>
      <c r="G154" s="123"/>
      <c r="H154" s="123"/>
      <c r="I154" s="123"/>
      <c r="J154" s="123"/>
      <c r="K154" s="124" t="s">
        <v>15</v>
      </c>
      <c r="L154" s="124"/>
      <c r="M154" s="125"/>
      <c r="N154" s="126"/>
      <c r="O154" s="126"/>
      <c r="P154" s="126"/>
      <c r="Q154" s="126"/>
      <c r="R154" s="127"/>
      <c r="S154" s="126"/>
      <c r="T154" s="126"/>
      <c r="U154" s="128"/>
      <c r="V154" s="126"/>
      <c r="W154" s="126"/>
      <c r="X154" s="7">
        <f aca="true" t="shared" si="9" ref="X154:X155">(U154+R154)*M154</f>
        <v>0</v>
      </c>
    </row>
    <row r="155" spans="1:24" ht="10.5" customHeight="1">
      <c r="A155" s="6"/>
      <c r="B155" s="123"/>
      <c r="C155" s="123"/>
      <c r="D155" s="123"/>
      <c r="E155" s="123"/>
      <c r="F155" s="123"/>
      <c r="G155" s="123"/>
      <c r="H155" s="123"/>
      <c r="I155" s="123"/>
      <c r="J155" s="123"/>
      <c r="K155" s="124"/>
      <c r="L155" s="124"/>
      <c r="M155" s="129"/>
      <c r="N155" s="126"/>
      <c r="O155" s="126"/>
      <c r="P155" s="126"/>
      <c r="Q155" s="126"/>
      <c r="R155" s="127"/>
      <c r="S155" s="126"/>
      <c r="T155" s="126"/>
      <c r="U155" s="127"/>
      <c r="V155" s="126"/>
      <c r="W155" s="126"/>
      <c r="X155" s="7">
        <f t="shared" si="9"/>
        <v>0</v>
      </c>
    </row>
    <row r="156" spans="1:24" ht="10.5" customHeight="1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16"/>
      <c r="L156" s="16"/>
      <c r="M156" s="17"/>
      <c r="N156" s="10"/>
      <c r="O156" s="10"/>
      <c r="P156" s="10"/>
      <c r="Q156" s="10"/>
      <c r="R156" s="18"/>
      <c r="S156" s="10"/>
      <c r="T156" s="10"/>
      <c r="U156" s="18"/>
      <c r="V156" s="10"/>
      <c r="W156" s="10"/>
      <c r="X156" s="13"/>
    </row>
    <row r="157" spans="1:24" ht="10.5" customHeight="1">
      <c r="A157" s="15"/>
      <c r="B157" s="109" t="s">
        <v>77</v>
      </c>
      <c r="C157" s="109"/>
      <c r="D157" s="109"/>
      <c r="E157" s="109"/>
      <c r="F157" s="21" t="s">
        <v>79</v>
      </c>
      <c r="G157" s="114" t="s">
        <v>78</v>
      </c>
      <c r="H157" s="114"/>
      <c r="I157" s="114"/>
      <c r="J157" s="114"/>
      <c r="K157" s="109" t="s">
        <v>73</v>
      </c>
      <c r="L157" s="109"/>
      <c r="M157" s="109"/>
      <c r="N157" s="109"/>
      <c r="O157" s="109" t="s">
        <v>74</v>
      </c>
      <c r="P157" s="109"/>
      <c r="Q157" s="109"/>
      <c r="R157" s="109"/>
      <c r="S157" s="109"/>
      <c r="T157" s="109" t="s">
        <v>75</v>
      </c>
      <c r="U157" s="109"/>
      <c r="V157" s="109"/>
      <c r="W157" s="113" t="s">
        <v>76</v>
      </c>
      <c r="X157" s="113"/>
    </row>
    <row r="158" spans="1:24" ht="10.5" customHeight="1">
      <c r="A158" s="15"/>
      <c r="B158" s="31" t="s">
        <v>71</v>
      </c>
      <c r="C158" s="31"/>
      <c r="D158" s="31"/>
      <c r="E158" s="31"/>
      <c r="F158" s="20" t="s">
        <v>72</v>
      </c>
      <c r="G158" s="31">
        <v>4.65</v>
      </c>
      <c r="H158" s="31"/>
      <c r="I158" s="31"/>
      <c r="J158" s="31"/>
      <c r="K158" s="31">
        <v>10.18</v>
      </c>
      <c r="L158" s="31"/>
      <c r="M158" s="31"/>
      <c r="N158" s="31"/>
      <c r="O158" s="31">
        <v>119.02</v>
      </c>
      <c r="P158" s="31"/>
      <c r="Q158" s="31"/>
      <c r="R158" s="31"/>
      <c r="S158" s="31"/>
      <c r="T158" s="31">
        <v>0.2</v>
      </c>
      <c r="U158" s="31"/>
      <c r="V158" s="31"/>
      <c r="W158" s="135">
        <f>K158*T158</f>
        <v>2.036</v>
      </c>
      <c r="X158" s="135"/>
    </row>
    <row r="159" spans="1:24" ht="10.5" customHeight="1">
      <c r="A159" s="15"/>
      <c r="B159" s="31" t="s">
        <v>95</v>
      </c>
      <c r="C159" s="31"/>
      <c r="D159" s="31"/>
      <c r="E159" s="31"/>
      <c r="F159" s="20" t="s">
        <v>96</v>
      </c>
      <c r="G159" s="31">
        <v>6.51</v>
      </c>
      <c r="H159" s="31"/>
      <c r="I159" s="31"/>
      <c r="J159" s="31"/>
      <c r="K159" s="31">
        <v>14.26</v>
      </c>
      <c r="L159" s="31"/>
      <c r="M159" s="31"/>
      <c r="N159" s="31"/>
      <c r="O159" s="31">
        <v>119.02</v>
      </c>
      <c r="P159" s="31"/>
      <c r="Q159" s="31"/>
      <c r="R159" s="31"/>
      <c r="S159" s="31"/>
      <c r="T159" s="31">
        <v>0.2</v>
      </c>
      <c r="U159" s="31"/>
      <c r="V159" s="31"/>
      <c r="W159" s="135">
        <f>K159*T159</f>
        <v>2.8520000000000003</v>
      </c>
      <c r="X159" s="135"/>
    </row>
    <row r="160" spans="1:24" ht="10.5" customHeight="1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16"/>
      <c r="L160" s="16"/>
      <c r="M160" s="17"/>
      <c r="N160" s="10"/>
      <c r="O160" s="10"/>
      <c r="P160" s="10"/>
      <c r="Q160" s="10"/>
      <c r="R160" s="18"/>
      <c r="S160" s="10"/>
      <c r="T160" s="10"/>
      <c r="U160" s="18"/>
      <c r="V160" s="10"/>
      <c r="W160" s="30" t="s">
        <v>91</v>
      </c>
      <c r="X160" s="29">
        <f>W159+W158</f>
        <v>4.888</v>
      </c>
    </row>
    <row r="161" spans="1:24" ht="10.5" customHeight="1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16"/>
      <c r="L161" s="16"/>
      <c r="M161" s="17"/>
      <c r="N161" s="10"/>
      <c r="O161" s="10"/>
      <c r="P161" s="10"/>
      <c r="Q161" s="10"/>
      <c r="R161" s="18"/>
      <c r="S161" s="10"/>
      <c r="T161" s="10"/>
      <c r="U161" s="18"/>
      <c r="V161" s="10"/>
      <c r="W161" s="30"/>
      <c r="X161" s="28"/>
    </row>
    <row r="162" spans="1:24" ht="10.5" customHeight="1">
      <c r="A162" s="15"/>
      <c r="B162" s="114" t="s">
        <v>80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9">
        <f>X160</f>
        <v>4.888</v>
      </c>
    </row>
    <row r="163" spans="1:24" ht="10.5" customHeight="1">
      <c r="A163" s="23"/>
      <c r="B163" s="114" t="s">
        <v>81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29">
        <v>1</v>
      </c>
    </row>
    <row r="164" spans="1:24" ht="10.5" customHeight="1">
      <c r="A164" s="23"/>
      <c r="B164" s="114" t="s">
        <v>82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29">
        <f>X162/X163</f>
        <v>4.888</v>
      </c>
    </row>
    <row r="165" spans="1:24" ht="10.5" customHeight="1">
      <c r="A165" s="23"/>
      <c r="B165" s="22"/>
      <c r="C165" s="22"/>
      <c r="D165" s="22"/>
      <c r="E165" s="22"/>
      <c r="F165" s="22"/>
      <c r="G165" s="22"/>
      <c r="H165" s="22"/>
      <c r="I165" s="22"/>
      <c r="J165" s="22"/>
      <c r="K165" s="24"/>
      <c r="L165" s="24"/>
      <c r="M165" s="25"/>
      <c r="N165" s="26"/>
      <c r="O165" s="26"/>
      <c r="P165" s="26"/>
      <c r="Q165" s="26"/>
      <c r="R165" s="27"/>
      <c r="S165" s="26"/>
      <c r="T165" s="26"/>
      <c r="U165" s="27"/>
      <c r="V165" s="26"/>
      <c r="W165" s="26"/>
      <c r="X165" s="28"/>
    </row>
    <row r="166" spans="1:24" ht="10.5" customHeight="1">
      <c r="A166" s="23"/>
      <c r="B166" s="109" t="s">
        <v>83</v>
      </c>
      <c r="C166" s="109"/>
      <c r="D166" s="109"/>
      <c r="E166" s="109"/>
      <c r="F166" s="109"/>
      <c r="G166" s="110" t="s">
        <v>79</v>
      </c>
      <c r="H166" s="111"/>
      <c r="I166" s="112"/>
      <c r="J166" s="110" t="s">
        <v>84</v>
      </c>
      <c r="K166" s="111"/>
      <c r="L166" s="112"/>
      <c r="M166" s="110" t="s">
        <v>85</v>
      </c>
      <c r="N166" s="111"/>
      <c r="O166" s="111"/>
      <c r="P166" s="111"/>
      <c r="Q166" s="111"/>
      <c r="R166" s="111"/>
      <c r="S166" s="112"/>
      <c r="T166" s="109" t="s">
        <v>75</v>
      </c>
      <c r="U166" s="109"/>
      <c r="V166" s="109"/>
      <c r="W166" s="113" t="s">
        <v>86</v>
      </c>
      <c r="X166" s="113"/>
    </row>
    <row r="167" spans="1:24" ht="10.5" customHeight="1">
      <c r="A167" s="23"/>
      <c r="B167" s="31" t="s">
        <v>107</v>
      </c>
      <c r="C167" s="31"/>
      <c r="D167" s="31"/>
      <c r="E167" s="31"/>
      <c r="F167" s="31"/>
      <c r="G167" s="32" t="s">
        <v>108</v>
      </c>
      <c r="H167" s="33"/>
      <c r="I167" s="34"/>
      <c r="J167" s="32" t="s">
        <v>15</v>
      </c>
      <c r="K167" s="33"/>
      <c r="L167" s="34"/>
      <c r="M167" s="32">
        <v>22.24</v>
      </c>
      <c r="N167" s="33"/>
      <c r="O167" s="33"/>
      <c r="P167" s="33"/>
      <c r="Q167" s="33"/>
      <c r="R167" s="33"/>
      <c r="S167" s="34"/>
      <c r="T167" s="31">
        <v>1</v>
      </c>
      <c r="U167" s="31"/>
      <c r="V167" s="31"/>
      <c r="W167" s="135">
        <f>T167*M167</f>
        <v>22.24</v>
      </c>
      <c r="X167" s="135"/>
    </row>
    <row r="168" spans="1:24" ht="10.5" customHeight="1">
      <c r="A168" s="23"/>
      <c r="B168" s="22"/>
      <c r="C168" s="22"/>
      <c r="D168" s="22"/>
      <c r="E168" s="22"/>
      <c r="F168" s="22"/>
      <c r="G168" s="22"/>
      <c r="H168" s="22"/>
      <c r="I168" s="22"/>
      <c r="J168" s="22"/>
      <c r="K168" s="24"/>
      <c r="L168" s="24"/>
      <c r="M168" s="25"/>
      <c r="N168" s="26"/>
      <c r="O168" s="26"/>
      <c r="P168" s="26"/>
      <c r="Q168" s="26"/>
      <c r="R168" s="27"/>
      <c r="S168" s="26"/>
      <c r="T168" s="26"/>
      <c r="U168" s="27"/>
      <c r="V168" s="26"/>
      <c r="W168" s="30" t="s">
        <v>90</v>
      </c>
      <c r="X168" s="29">
        <f>W167</f>
        <v>22.24</v>
      </c>
    </row>
    <row r="169" spans="1:24" ht="10.5" customHeight="1">
      <c r="A169" s="23"/>
      <c r="B169" s="22"/>
      <c r="C169" s="22"/>
      <c r="D169" s="22"/>
      <c r="E169" s="22"/>
      <c r="F169" s="22"/>
      <c r="G169" s="22"/>
      <c r="H169" s="22"/>
      <c r="I169" s="22"/>
      <c r="J169" s="22"/>
      <c r="K169" s="24"/>
      <c r="L169" s="24"/>
      <c r="M169" s="25"/>
      <c r="N169" s="26"/>
      <c r="O169" s="26"/>
      <c r="P169" s="26"/>
      <c r="Q169" s="26"/>
      <c r="R169" s="27"/>
      <c r="S169" s="26"/>
      <c r="T169" s="26"/>
      <c r="U169" s="27"/>
      <c r="V169" s="26"/>
      <c r="W169" s="26"/>
      <c r="X169" s="28"/>
    </row>
    <row r="170" spans="1:24" ht="10.5" customHeight="1">
      <c r="A170" s="108" t="s">
        <v>14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4">
        <f>X168+X160</f>
        <v>27.128</v>
      </c>
    </row>
    <row r="171" ht="10.5" customHeight="1"/>
    <row r="172" spans="1:24" ht="10.5" customHeight="1">
      <c r="A172" s="12" t="s">
        <v>8</v>
      </c>
      <c r="B172" s="130" t="s">
        <v>9</v>
      </c>
      <c r="C172" s="130"/>
      <c r="D172" s="130"/>
      <c r="E172" s="130"/>
      <c r="F172" s="130"/>
      <c r="G172" s="130"/>
      <c r="H172" s="130"/>
      <c r="I172" s="130"/>
      <c r="J172" s="130"/>
      <c r="K172" s="131" t="s">
        <v>10</v>
      </c>
      <c r="L172" s="131"/>
      <c r="M172" s="132"/>
      <c r="N172" s="133"/>
      <c r="O172" s="133"/>
      <c r="P172" s="133"/>
      <c r="Q172" s="133"/>
      <c r="R172" s="133"/>
      <c r="S172" s="133"/>
      <c r="T172" s="133"/>
      <c r="U172" s="133"/>
      <c r="V172" s="133"/>
      <c r="W172" s="134"/>
      <c r="X172" s="11" t="s">
        <v>11</v>
      </c>
    </row>
    <row r="173" spans="1:24" ht="10.5" customHeight="1">
      <c r="A173" s="8" t="s">
        <v>29</v>
      </c>
      <c r="B173" s="123" t="s">
        <v>30</v>
      </c>
      <c r="C173" s="123"/>
      <c r="D173" s="123"/>
      <c r="E173" s="123"/>
      <c r="F173" s="123"/>
      <c r="G173" s="123"/>
      <c r="H173" s="123"/>
      <c r="I173" s="123"/>
      <c r="J173" s="123"/>
      <c r="K173" s="124" t="s">
        <v>65</v>
      </c>
      <c r="L173" s="124"/>
      <c r="M173" s="125"/>
      <c r="N173" s="126"/>
      <c r="O173" s="126"/>
      <c r="P173" s="126"/>
      <c r="Q173" s="126"/>
      <c r="R173" s="127"/>
      <c r="S173" s="126"/>
      <c r="T173" s="126"/>
      <c r="U173" s="128"/>
      <c r="V173" s="126"/>
      <c r="W173" s="126"/>
      <c r="X173" s="7">
        <f aca="true" t="shared" si="10" ref="X173:X174">(U173+R173)*M173</f>
        <v>0</v>
      </c>
    </row>
    <row r="174" spans="1:24" ht="10.5" customHeight="1">
      <c r="A174" s="6"/>
      <c r="B174" s="123"/>
      <c r="C174" s="123"/>
      <c r="D174" s="123"/>
      <c r="E174" s="123"/>
      <c r="F174" s="123"/>
      <c r="G174" s="123"/>
      <c r="H174" s="123"/>
      <c r="I174" s="123"/>
      <c r="J174" s="123"/>
      <c r="K174" s="124"/>
      <c r="L174" s="124"/>
      <c r="M174" s="129"/>
      <c r="N174" s="126"/>
      <c r="O174" s="126"/>
      <c r="P174" s="126"/>
      <c r="Q174" s="126"/>
      <c r="R174" s="127"/>
      <c r="S174" s="126"/>
      <c r="T174" s="126"/>
      <c r="U174" s="127"/>
      <c r="V174" s="126"/>
      <c r="W174" s="126"/>
      <c r="X174" s="7">
        <f t="shared" si="10"/>
        <v>0</v>
      </c>
    </row>
    <row r="175" spans="1:24" ht="10.5" customHeight="1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16"/>
      <c r="L175" s="16"/>
      <c r="M175" s="17"/>
      <c r="N175" s="10"/>
      <c r="O175" s="10"/>
      <c r="P175" s="10"/>
      <c r="Q175" s="10"/>
      <c r="R175" s="18"/>
      <c r="S175" s="10"/>
      <c r="T175" s="10"/>
      <c r="U175" s="18"/>
      <c r="V175" s="10"/>
      <c r="W175" s="10"/>
      <c r="X175" s="13"/>
    </row>
    <row r="176" spans="1:24" ht="10.5" customHeight="1">
      <c r="A176" s="15"/>
      <c r="B176" s="109" t="s">
        <v>77</v>
      </c>
      <c r="C176" s="109"/>
      <c r="D176" s="109"/>
      <c r="E176" s="109"/>
      <c r="F176" s="21" t="s">
        <v>79</v>
      </c>
      <c r="G176" s="114" t="s">
        <v>78</v>
      </c>
      <c r="H176" s="114"/>
      <c r="I176" s="114"/>
      <c r="J176" s="114"/>
      <c r="K176" s="109" t="s">
        <v>73</v>
      </c>
      <c r="L176" s="109"/>
      <c r="M176" s="109"/>
      <c r="N176" s="109"/>
      <c r="O176" s="109" t="s">
        <v>74</v>
      </c>
      <c r="P176" s="109"/>
      <c r="Q176" s="109"/>
      <c r="R176" s="109"/>
      <c r="S176" s="109"/>
      <c r="T176" s="109" t="s">
        <v>75</v>
      </c>
      <c r="U176" s="109"/>
      <c r="V176" s="109"/>
      <c r="W176" s="113" t="s">
        <v>76</v>
      </c>
      <c r="X176" s="113"/>
    </row>
    <row r="177" spans="1:24" ht="10.5" customHeight="1">
      <c r="A177" s="15"/>
      <c r="B177" s="31" t="s">
        <v>71</v>
      </c>
      <c r="C177" s="31"/>
      <c r="D177" s="31"/>
      <c r="E177" s="31"/>
      <c r="F177" s="20" t="s">
        <v>72</v>
      </c>
      <c r="G177" s="31">
        <v>4.65</v>
      </c>
      <c r="H177" s="31"/>
      <c r="I177" s="31"/>
      <c r="J177" s="31"/>
      <c r="K177" s="31">
        <v>10.18</v>
      </c>
      <c r="L177" s="31"/>
      <c r="M177" s="31"/>
      <c r="N177" s="31"/>
      <c r="O177" s="31">
        <v>119.02</v>
      </c>
      <c r="P177" s="31"/>
      <c r="Q177" s="31"/>
      <c r="R177" s="31"/>
      <c r="S177" s="31"/>
      <c r="T177" s="31">
        <v>0.2</v>
      </c>
      <c r="U177" s="31"/>
      <c r="V177" s="31"/>
      <c r="W177" s="135">
        <f>K177*T177</f>
        <v>2.036</v>
      </c>
      <c r="X177" s="135"/>
    </row>
    <row r="178" spans="1:24" ht="10.5" customHeight="1">
      <c r="A178" s="15"/>
      <c r="B178" s="31" t="s">
        <v>95</v>
      </c>
      <c r="C178" s="31"/>
      <c r="D178" s="31"/>
      <c r="E178" s="31"/>
      <c r="F178" s="20" t="s">
        <v>96</v>
      </c>
      <c r="G178" s="31">
        <v>6.51</v>
      </c>
      <c r="H178" s="31"/>
      <c r="I178" s="31"/>
      <c r="J178" s="31"/>
      <c r="K178" s="31">
        <v>14.26</v>
      </c>
      <c r="L178" s="31"/>
      <c r="M178" s="31"/>
      <c r="N178" s="31"/>
      <c r="O178" s="31">
        <v>119.02</v>
      </c>
      <c r="P178" s="31"/>
      <c r="Q178" s="31"/>
      <c r="R178" s="31"/>
      <c r="S178" s="31"/>
      <c r="T178" s="31">
        <v>0.2</v>
      </c>
      <c r="U178" s="31"/>
      <c r="V178" s="31"/>
      <c r="W178" s="135">
        <f>K178*T178</f>
        <v>2.8520000000000003</v>
      </c>
      <c r="X178" s="135"/>
    </row>
    <row r="179" spans="1:24" ht="10.5" customHeight="1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16"/>
      <c r="L179" s="16"/>
      <c r="M179" s="17"/>
      <c r="N179" s="10"/>
      <c r="O179" s="10"/>
      <c r="P179" s="10"/>
      <c r="Q179" s="10"/>
      <c r="R179" s="18"/>
      <c r="S179" s="10"/>
      <c r="T179" s="10"/>
      <c r="U179" s="18"/>
      <c r="V179" s="10"/>
      <c r="W179" s="30" t="s">
        <v>91</v>
      </c>
      <c r="X179" s="29">
        <f>W178+W177</f>
        <v>4.888</v>
      </c>
    </row>
    <row r="180" spans="1:24" ht="10.5" customHeight="1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16"/>
      <c r="L180" s="16"/>
      <c r="M180" s="17"/>
      <c r="N180" s="10"/>
      <c r="O180" s="10"/>
      <c r="P180" s="10"/>
      <c r="Q180" s="10"/>
      <c r="R180" s="18"/>
      <c r="S180" s="10"/>
      <c r="T180" s="10"/>
      <c r="U180" s="18"/>
      <c r="V180" s="10"/>
      <c r="W180" s="30"/>
      <c r="X180" s="28"/>
    </row>
    <row r="181" spans="1:24" ht="10.5" customHeight="1">
      <c r="A181" s="15"/>
      <c r="B181" s="114" t="s">
        <v>80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9">
        <f>X179</f>
        <v>4.888</v>
      </c>
    </row>
    <row r="182" spans="1:24" ht="10.5" customHeight="1">
      <c r="A182" s="23"/>
      <c r="B182" s="114" t="s">
        <v>81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29">
        <v>1</v>
      </c>
    </row>
    <row r="183" spans="1:24" ht="12.75">
      <c r="A183" s="23"/>
      <c r="B183" s="114" t="s">
        <v>82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29">
        <f>X181/X182</f>
        <v>4.888</v>
      </c>
    </row>
    <row r="184" spans="1:24" ht="12.75">
      <c r="A184" s="23"/>
      <c r="B184" s="22"/>
      <c r="C184" s="22"/>
      <c r="D184" s="22"/>
      <c r="E184" s="22"/>
      <c r="F184" s="22"/>
      <c r="G184" s="22"/>
      <c r="H184" s="22"/>
      <c r="I184" s="22"/>
      <c r="J184" s="22"/>
      <c r="K184" s="24"/>
      <c r="L184" s="24"/>
      <c r="M184" s="25"/>
      <c r="N184" s="26"/>
      <c r="O184" s="26"/>
      <c r="P184" s="26"/>
      <c r="Q184" s="26"/>
      <c r="R184" s="27"/>
      <c r="S184" s="26"/>
      <c r="T184" s="26"/>
      <c r="U184" s="27"/>
      <c r="V184" s="26"/>
      <c r="W184" s="26"/>
      <c r="X184" s="28"/>
    </row>
    <row r="185" spans="1:24" ht="12.75">
      <c r="A185" s="23"/>
      <c r="B185" s="109" t="s">
        <v>83</v>
      </c>
      <c r="C185" s="109"/>
      <c r="D185" s="109"/>
      <c r="E185" s="109"/>
      <c r="F185" s="109"/>
      <c r="G185" s="110" t="s">
        <v>79</v>
      </c>
      <c r="H185" s="111"/>
      <c r="I185" s="112"/>
      <c r="J185" s="110" t="s">
        <v>84</v>
      </c>
      <c r="K185" s="111"/>
      <c r="L185" s="112"/>
      <c r="M185" s="110" t="s">
        <v>85</v>
      </c>
      <c r="N185" s="111"/>
      <c r="O185" s="111"/>
      <c r="P185" s="111"/>
      <c r="Q185" s="111"/>
      <c r="R185" s="111"/>
      <c r="S185" s="112"/>
      <c r="T185" s="109" t="s">
        <v>75</v>
      </c>
      <c r="U185" s="109"/>
      <c r="V185" s="109"/>
      <c r="W185" s="113" t="s">
        <v>86</v>
      </c>
      <c r="X185" s="113"/>
    </row>
    <row r="186" spans="1:24" ht="12.75">
      <c r="A186" s="23"/>
      <c r="B186" s="31" t="s">
        <v>109</v>
      </c>
      <c r="C186" s="31"/>
      <c r="D186" s="31"/>
      <c r="E186" s="31"/>
      <c r="F186" s="31"/>
      <c r="G186" s="32" t="s">
        <v>110</v>
      </c>
      <c r="H186" s="33"/>
      <c r="I186" s="34"/>
      <c r="J186" s="32" t="s">
        <v>65</v>
      </c>
      <c r="K186" s="33"/>
      <c r="L186" s="34"/>
      <c r="M186" s="32">
        <v>0.71</v>
      </c>
      <c r="N186" s="33"/>
      <c r="O186" s="33"/>
      <c r="P186" s="33"/>
      <c r="Q186" s="33"/>
      <c r="R186" s="33"/>
      <c r="S186" s="34"/>
      <c r="T186" s="31">
        <v>1</v>
      </c>
      <c r="U186" s="31"/>
      <c r="V186" s="31"/>
      <c r="W186" s="135">
        <f>T186*M186</f>
        <v>0.71</v>
      </c>
      <c r="X186" s="135"/>
    </row>
    <row r="187" spans="1:24" ht="12.75">
      <c r="A187" s="23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4"/>
      <c r="M187" s="25"/>
      <c r="N187" s="26"/>
      <c r="O187" s="26"/>
      <c r="P187" s="26"/>
      <c r="Q187" s="26"/>
      <c r="R187" s="27"/>
      <c r="S187" s="26"/>
      <c r="T187" s="26"/>
      <c r="U187" s="27"/>
      <c r="V187" s="26"/>
      <c r="W187" s="30" t="s">
        <v>90</v>
      </c>
      <c r="X187" s="29">
        <f>W186</f>
        <v>0.71</v>
      </c>
    </row>
    <row r="188" spans="1:24" ht="12.75">
      <c r="A188" s="23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4"/>
      <c r="M188" s="25"/>
      <c r="N188" s="26"/>
      <c r="O188" s="26"/>
      <c r="P188" s="26"/>
      <c r="Q188" s="26"/>
      <c r="R188" s="27"/>
      <c r="S188" s="26"/>
      <c r="T188" s="26"/>
      <c r="U188" s="27"/>
      <c r="V188" s="26"/>
      <c r="W188" s="26"/>
      <c r="X188" s="28"/>
    </row>
    <row r="189" spans="1:24" ht="12.75">
      <c r="A189" s="108" t="s">
        <v>14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4">
        <f>X187+X179</f>
        <v>5.598</v>
      </c>
    </row>
    <row r="191" spans="1:24" ht="10.5" customHeight="1">
      <c r="A191" s="12" t="s">
        <v>8</v>
      </c>
      <c r="B191" s="130" t="s">
        <v>9</v>
      </c>
      <c r="C191" s="130"/>
      <c r="D191" s="130"/>
      <c r="E191" s="130"/>
      <c r="F191" s="130"/>
      <c r="G191" s="130"/>
      <c r="H191" s="130"/>
      <c r="I191" s="130"/>
      <c r="J191" s="130"/>
      <c r="K191" s="131" t="s">
        <v>10</v>
      </c>
      <c r="L191" s="131"/>
      <c r="M191" s="132"/>
      <c r="N191" s="133"/>
      <c r="O191" s="133"/>
      <c r="P191" s="133"/>
      <c r="Q191" s="133"/>
      <c r="R191" s="133"/>
      <c r="S191" s="133"/>
      <c r="T191" s="133"/>
      <c r="U191" s="133"/>
      <c r="V191" s="133"/>
      <c r="W191" s="134"/>
      <c r="X191" s="11" t="s">
        <v>11</v>
      </c>
    </row>
    <row r="192" spans="1:24" ht="10.5" customHeight="1">
      <c r="A192" s="8" t="s">
        <v>31</v>
      </c>
      <c r="B192" s="123" t="s">
        <v>32</v>
      </c>
      <c r="C192" s="123"/>
      <c r="D192" s="123"/>
      <c r="E192" s="123"/>
      <c r="F192" s="123"/>
      <c r="G192" s="123"/>
      <c r="H192" s="123"/>
      <c r="I192" s="123"/>
      <c r="J192" s="123"/>
      <c r="K192" s="124" t="s">
        <v>18</v>
      </c>
      <c r="L192" s="124"/>
      <c r="M192" s="125"/>
      <c r="N192" s="126"/>
      <c r="O192" s="126"/>
      <c r="P192" s="126"/>
      <c r="Q192" s="126"/>
      <c r="R192" s="127"/>
      <c r="S192" s="126"/>
      <c r="T192" s="126"/>
      <c r="U192" s="128"/>
      <c r="V192" s="126"/>
      <c r="W192" s="126"/>
      <c r="X192" s="7">
        <f aca="true" t="shared" si="11" ref="X192:X193">(U192+R192)*M192</f>
        <v>0</v>
      </c>
    </row>
    <row r="193" spans="1:24" ht="10.5" customHeight="1">
      <c r="A193" s="6"/>
      <c r="B193" s="123"/>
      <c r="C193" s="123"/>
      <c r="D193" s="123"/>
      <c r="E193" s="123"/>
      <c r="F193" s="123"/>
      <c r="G193" s="123"/>
      <c r="H193" s="123"/>
      <c r="I193" s="123"/>
      <c r="J193" s="123"/>
      <c r="K193" s="124"/>
      <c r="L193" s="124"/>
      <c r="M193" s="129"/>
      <c r="N193" s="126"/>
      <c r="O193" s="126"/>
      <c r="P193" s="126"/>
      <c r="Q193" s="126"/>
      <c r="R193" s="127"/>
      <c r="S193" s="126"/>
      <c r="T193" s="126"/>
      <c r="U193" s="127"/>
      <c r="V193" s="126"/>
      <c r="W193" s="126"/>
      <c r="X193" s="7">
        <f t="shared" si="11"/>
        <v>0</v>
      </c>
    </row>
    <row r="194" spans="1:24" ht="10.5" customHeight="1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16"/>
      <c r="L194" s="16"/>
      <c r="M194" s="17"/>
      <c r="N194" s="10"/>
      <c r="O194" s="10"/>
      <c r="P194" s="10"/>
      <c r="Q194" s="10"/>
      <c r="R194" s="18"/>
      <c r="S194" s="10"/>
      <c r="T194" s="10"/>
      <c r="U194" s="18"/>
      <c r="V194" s="10"/>
      <c r="W194" s="10"/>
      <c r="X194" s="13"/>
    </row>
    <row r="195" spans="1:24" ht="10.5" customHeight="1">
      <c r="A195" s="15"/>
      <c r="B195" s="109" t="s">
        <v>77</v>
      </c>
      <c r="C195" s="109"/>
      <c r="D195" s="109"/>
      <c r="E195" s="109"/>
      <c r="F195" s="21" t="s">
        <v>79</v>
      </c>
      <c r="G195" s="114" t="s">
        <v>78</v>
      </c>
      <c r="H195" s="114"/>
      <c r="I195" s="114"/>
      <c r="J195" s="114"/>
      <c r="K195" s="109" t="s">
        <v>73</v>
      </c>
      <c r="L195" s="109"/>
      <c r="M195" s="109"/>
      <c r="N195" s="109"/>
      <c r="O195" s="109" t="s">
        <v>74</v>
      </c>
      <c r="P195" s="109"/>
      <c r="Q195" s="109"/>
      <c r="R195" s="109"/>
      <c r="S195" s="109"/>
      <c r="T195" s="109" t="s">
        <v>75</v>
      </c>
      <c r="U195" s="109"/>
      <c r="V195" s="109"/>
      <c r="W195" s="113" t="s">
        <v>76</v>
      </c>
      <c r="X195" s="113"/>
    </row>
    <row r="196" spans="1:24" ht="10.5" customHeight="1">
      <c r="A196" s="15"/>
      <c r="B196" s="31" t="s">
        <v>71</v>
      </c>
      <c r="C196" s="31"/>
      <c r="D196" s="31"/>
      <c r="E196" s="31"/>
      <c r="F196" s="20" t="s">
        <v>72</v>
      </c>
      <c r="G196" s="31">
        <v>4.65</v>
      </c>
      <c r="H196" s="31"/>
      <c r="I196" s="31"/>
      <c r="J196" s="31"/>
      <c r="K196" s="31">
        <v>10.18</v>
      </c>
      <c r="L196" s="31"/>
      <c r="M196" s="31"/>
      <c r="N196" s="31"/>
      <c r="O196" s="31">
        <v>119.02</v>
      </c>
      <c r="P196" s="31"/>
      <c r="Q196" s="31"/>
      <c r="R196" s="31"/>
      <c r="S196" s="31"/>
      <c r="T196" s="31">
        <v>0.05</v>
      </c>
      <c r="U196" s="31"/>
      <c r="V196" s="31"/>
      <c r="W196" s="135">
        <f>K196*T196</f>
        <v>0.509</v>
      </c>
      <c r="X196" s="135"/>
    </row>
    <row r="197" spans="1:24" ht="10.5" customHeight="1">
      <c r="A197" s="15"/>
      <c r="B197" s="31" t="s">
        <v>95</v>
      </c>
      <c r="C197" s="31"/>
      <c r="D197" s="31"/>
      <c r="E197" s="31"/>
      <c r="F197" s="20" t="s">
        <v>96</v>
      </c>
      <c r="G197" s="31">
        <v>6.51</v>
      </c>
      <c r="H197" s="31"/>
      <c r="I197" s="31"/>
      <c r="J197" s="31"/>
      <c r="K197" s="31">
        <v>14.26</v>
      </c>
      <c r="L197" s="31"/>
      <c r="M197" s="31"/>
      <c r="N197" s="31"/>
      <c r="O197" s="31">
        <v>119.02</v>
      </c>
      <c r="P197" s="31"/>
      <c r="Q197" s="31"/>
      <c r="R197" s="31"/>
      <c r="S197" s="31"/>
      <c r="T197" s="31">
        <v>0.05</v>
      </c>
      <c r="U197" s="31"/>
      <c r="V197" s="31"/>
      <c r="W197" s="135">
        <f>K197*T197</f>
        <v>0.7130000000000001</v>
      </c>
      <c r="X197" s="135"/>
    </row>
    <row r="198" spans="1:24" ht="10.5" customHeight="1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16"/>
      <c r="L198" s="16"/>
      <c r="M198" s="17"/>
      <c r="N198" s="10"/>
      <c r="O198" s="10"/>
      <c r="P198" s="10"/>
      <c r="Q198" s="10"/>
      <c r="R198" s="18"/>
      <c r="S198" s="10"/>
      <c r="T198" s="10"/>
      <c r="U198" s="18"/>
      <c r="V198" s="10"/>
      <c r="W198" s="30" t="s">
        <v>91</v>
      </c>
      <c r="X198" s="29">
        <f>W197+W196</f>
        <v>1.222</v>
      </c>
    </row>
    <row r="199" spans="1:24" ht="10.5" customHeight="1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16"/>
      <c r="L199" s="16"/>
      <c r="M199" s="17"/>
      <c r="N199" s="10"/>
      <c r="O199" s="10"/>
      <c r="P199" s="10"/>
      <c r="Q199" s="10"/>
      <c r="R199" s="18"/>
      <c r="S199" s="10"/>
      <c r="T199" s="10"/>
      <c r="U199" s="18"/>
      <c r="V199" s="10"/>
      <c r="W199" s="30"/>
      <c r="X199" s="28"/>
    </row>
    <row r="200" spans="1:24" ht="10.5" customHeight="1">
      <c r="A200" s="15"/>
      <c r="B200" s="114" t="s">
        <v>80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9">
        <f>X198</f>
        <v>1.222</v>
      </c>
    </row>
    <row r="201" spans="1:24" ht="10.5" customHeight="1">
      <c r="A201" s="23"/>
      <c r="B201" s="114" t="s">
        <v>81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29">
        <v>1</v>
      </c>
    </row>
    <row r="202" spans="1:24" ht="10.5" customHeight="1">
      <c r="A202" s="23"/>
      <c r="B202" s="114" t="s">
        <v>82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29">
        <f>X200/X201</f>
        <v>1.222</v>
      </c>
    </row>
    <row r="203" spans="1:24" ht="10.5" customHeight="1">
      <c r="A203" s="23"/>
      <c r="B203" s="22"/>
      <c r="C203" s="22"/>
      <c r="D203" s="22"/>
      <c r="E203" s="22"/>
      <c r="F203" s="22"/>
      <c r="G203" s="22"/>
      <c r="H203" s="22"/>
      <c r="I203" s="22"/>
      <c r="J203" s="22"/>
      <c r="K203" s="24"/>
      <c r="L203" s="24"/>
      <c r="M203" s="25"/>
      <c r="N203" s="26"/>
      <c r="O203" s="26"/>
      <c r="P203" s="26"/>
      <c r="Q203" s="26"/>
      <c r="R203" s="27"/>
      <c r="S203" s="26"/>
      <c r="T203" s="26"/>
      <c r="U203" s="27"/>
      <c r="V203" s="26"/>
      <c r="W203" s="26"/>
      <c r="X203" s="28"/>
    </row>
    <row r="204" spans="1:24" ht="10.5" customHeight="1">
      <c r="A204" s="23"/>
      <c r="B204" s="109" t="s">
        <v>83</v>
      </c>
      <c r="C204" s="109"/>
      <c r="D204" s="109"/>
      <c r="E204" s="109"/>
      <c r="F204" s="109"/>
      <c r="G204" s="110" t="s">
        <v>79</v>
      </c>
      <c r="H204" s="111"/>
      <c r="I204" s="112"/>
      <c r="J204" s="110" t="s">
        <v>84</v>
      </c>
      <c r="K204" s="111"/>
      <c r="L204" s="112"/>
      <c r="M204" s="110" t="s">
        <v>85</v>
      </c>
      <c r="N204" s="111"/>
      <c r="O204" s="111"/>
      <c r="P204" s="111"/>
      <c r="Q204" s="111"/>
      <c r="R204" s="111"/>
      <c r="S204" s="112"/>
      <c r="T204" s="109" t="s">
        <v>75</v>
      </c>
      <c r="U204" s="109"/>
      <c r="V204" s="109"/>
      <c r="W204" s="113" t="s">
        <v>86</v>
      </c>
      <c r="X204" s="113"/>
    </row>
    <row r="205" spans="1:24" ht="18" customHeight="1">
      <c r="A205" s="23"/>
      <c r="B205" s="31" t="s">
        <v>111</v>
      </c>
      <c r="C205" s="31"/>
      <c r="D205" s="31"/>
      <c r="E205" s="31"/>
      <c r="F205" s="31"/>
      <c r="G205" s="32" t="s">
        <v>113</v>
      </c>
      <c r="H205" s="33"/>
      <c r="I205" s="34"/>
      <c r="J205" s="32" t="s">
        <v>65</v>
      </c>
      <c r="K205" s="33"/>
      <c r="L205" s="34"/>
      <c r="M205" s="32">
        <v>0.04</v>
      </c>
      <c r="N205" s="33"/>
      <c r="O205" s="33"/>
      <c r="P205" s="33"/>
      <c r="Q205" s="33"/>
      <c r="R205" s="33"/>
      <c r="S205" s="34"/>
      <c r="T205" s="31">
        <v>1</v>
      </c>
      <c r="U205" s="31"/>
      <c r="V205" s="31"/>
      <c r="W205" s="135">
        <f>T205*M205</f>
        <v>0.04</v>
      </c>
      <c r="X205" s="135"/>
    </row>
    <row r="206" spans="1:24" ht="10.5" customHeight="1">
      <c r="A206" s="23"/>
      <c r="B206" s="22"/>
      <c r="C206" s="22"/>
      <c r="D206" s="22"/>
      <c r="E206" s="22"/>
      <c r="F206" s="22"/>
      <c r="G206" s="22"/>
      <c r="H206" s="22"/>
      <c r="I206" s="22"/>
      <c r="J206" s="22"/>
      <c r="K206" s="24"/>
      <c r="L206" s="24"/>
      <c r="M206" s="25"/>
      <c r="N206" s="26"/>
      <c r="O206" s="26"/>
      <c r="P206" s="26"/>
      <c r="Q206" s="26"/>
      <c r="R206" s="27"/>
      <c r="S206" s="26"/>
      <c r="T206" s="26"/>
      <c r="U206" s="27"/>
      <c r="V206" s="26"/>
      <c r="W206" s="30" t="s">
        <v>90</v>
      </c>
      <c r="X206" s="29">
        <f>W205</f>
        <v>0.04</v>
      </c>
    </row>
    <row r="207" spans="1:24" ht="10.5" customHeight="1">
      <c r="A207" s="23"/>
      <c r="B207" s="22"/>
      <c r="C207" s="22"/>
      <c r="D207" s="22"/>
      <c r="E207" s="22"/>
      <c r="F207" s="22"/>
      <c r="G207" s="22"/>
      <c r="H207" s="22"/>
      <c r="I207" s="22"/>
      <c r="J207" s="22"/>
      <c r="K207" s="24"/>
      <c r="L207" s="24"/>
      <c r="M207" s="25"/>
      <c r="N207" s="26"/>
      <c r="O207" s="26"/>
      <c r="P207" s="26"/>
      <c r="Q207" s="26"/>
      <c r="R207" s="27"/>
      <c r="S207" s="26"/>
      <c r="T207" s="26"/>
      <c r="U207" s="27"/>
      <c r="V207" s="26"/>
      <c r="W207" s="26"/>
      <c r="X207" s="28"/>
    </row>
    <row r="208" spans="1:24" ht="10.5" customHeight="1">
      <c r="A208" s="108" t="s">
        <v>14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4">
        <f>X206+X198</f>
        <v>1.262</v>
      </c>
    </row>
    <row r="209" ht="10.5" customHeight="1"/>
    <row r="210" spans="1:24" ht="10.5" customHeight="1">
      <c r="A210" s="12" t="s">
        <v>8</v>
      </c>
      <c r="B210" s="130" t="s">
        <v>9</v>
      </c>
      <c r="C210" s="130"/>
      <c r="D210" s="130"/>
      <c r="E210" s="130"/>
      <c r="F210" s="130"/>
      <c r="G210" s="130"/>
      <c r="H210" s="130"/>
      <c r="I210" s="130"/>
      <c r="J210" s="130"/>
      <c r="K210" s="131" t="s">
        <v>10</v>
      </c>
      <c r="L210" s="131"/>
      <c r="M210" s="132"/>
      <c r="N210" s="133"/>
      <c r="O210" s="133"/>
      <c r="P210" s="133"/>
      <c r="Q210" s="133"/>
      <c r="R210" s="133"/>
      <c r="S210" s="133"/>
      <c r="T210" s="133"/>
      <c r="U210" s="133"/>
      <c r="V210" s="133"/>
      <c r="W210" s="134"/>
      <c r="X210" s="11" t="s">
        <v>11</v>
      </c>
    </row>
    <row r="211" spans="1:24" ht="10.5" customHeight="1">
      <c r="A211" s="8" t="s">
        <v>33</v>
      </c>
      <c r="B211" s="123" t="s">
        <v>34</v>
      </c>
      <c r="C211" s="123"/>
      <c r="D211" s="123"/>
      <c r="E211" s="123"/>
      <c r="F211" s="123"/>
      <c r="G211" s="123"/>
      <c r="H211" s="123"/>
      <c r="I211" s="123"/>
      <c r="J211" s="123"/>
      <c r="K211" s="124" t="s">
        <v>35</v>
      </c>
      <c r="L211" s="124"/>
      <c r="M211" s="125"/>
      <c r="N211" s="126"/>
      <c r="O211" s="126"/>
      <c r="P211" s="126"/>
      <c r="Q211" s="126"/>
      <c r="R211" s="127"/>
      <c r="S211" s="126"/>
      <c r="T211" s="126"/>
      <c r="U211" s="128"/>
      <c r="V211" s="126"/>
      <c r="W211" s="126"/>
      <c r="X211" s="7">
        <f aca="true" t="shared" si="12" ref="X211:X212">(U211+R211)*M211</f>
        <v>0</v>
      </c>
    </row>
    <row r="212" spans="1:24" ht="10.5" customHeight="1">
      <c r="A212" s="6"/>
      <c r="B212" s="123"/>
      <c r="C212" s="123"/>
      <c r="D212" s="123"/>
      <c r="E212" s="123"/>
      <c r="F212" s="123"/>
      <c r="G212" s="123"/>
      <c r="H212" s="123"/>
      <c r="I212" s="123"/>
      <c r="J212" s="123"/>
      <c r="K212" s="124"/>
      <c r="L212" s="124"/>
      <c r="M212" s="129"/>
      <c r="N212" s="126"/>
      <c r="O212" s="126"/>
      <c r="P212" s="126"/>
      <c r="Q212" s="126"/>
      <c r="R212" s="127"/>
      <c r="S212" s="126"/>
      <c r="T212" s="126"/>
      <c r="U212" s="127"/>
      <c r="V212" s="126"/>
      <c r="W212" s="126"/>
      <c r="X212" s="7">
        <f t="shared" si="12"/>
        <v>0</v>
      </c>
    </row>
    <row r="213" spans="1:24" ht="10.5" customHeight="1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16"/>
      <c r="L213" s="16"/>
      <c r="M213" s="17"/>
      <c r="N213" s="10"/>
      <c r="O213" s="10"/>
      <c r="P213" s="10"/>
      <c r="Q213" s="10"/>
      <c r="R213" s="18"/>
      <c r="S213" s="10"/>
      <c r="T213" s="10"/>
      <c r="U213" s="18"/>
      <c r="V213" s="10"/>
      <c r="W213" s="10"/>
      <c r="X213" s="13"/>
    </row>
    <row r="214" spans="1:24" ht="10.5" customHeight="1">
      <c r="A214" s="15"/>
      <c r="B214" s="109" t="s">
        <v>77</v>
      </c>
      <c r="C214" s="109"/>
      <c r="D214" s="109"/>
      <c r="E214" s="109"/>
      <c r="F214" s="21" t="s">
        <v>79</v>
      </c>
      <c r="G214" s="114" t="s">
        <v>78</v>
      </c>
      <c r="H214" s="114"/>
      <c r="I214" s="114"/>
      <c r="J214" s="114"/>
      <c r="K214" s="109" t="s">
        <v>73</v>
      </c>
      <c r="L214" s="109"/>
      <c r="M214" s="109"/>
      <c r="N214" s="109"/>
      <c r="O214" s="109" t="s">
        <v>74</v>
      </c>
      <c r="P214" s="109"/>
      <c r="Q214" s="109"/>
      <c r="R214" s="109"/>
      <c r="S214" s="109"/>
      <c r="T214" s="109" t="s">
        <v>75</v>
      </c>
      <c r="U214" s="109"/>
      <c r="V214" s="109"/>
      <c r="W214" s="113" t="s">
        <v>76</v>
      </c>
      <c r="X214" s="113"/>
    </row>
    <row r="215" spans="1:24" ht="10.5" customHeight="1">
      <c r="A215" s="15"/>
      <c r="B215" s="31" t="s">
        <v>71</v>
      </c>
      <c r="C215" s="31"/>
      <c r="D215" s="31"/>
      <c r="E215" s="31"/>
      <c r="F215" s="20" t="s">
        <v>72</v>
      </c>
      <c r="G215" s="31">
        <v>4.65</v>
      </c>
      <c r="H215" s="31"/>
      <c r="I215" s="31"/>
      <c r="J215" s="31"/>
      <c r="K215" s="31">
        <v>10.18</v>
      </c>
      <c r="L215" s="31"/>
      <c r="M215" s="31"/>
      <c r="N215" s="31"/>
      <c r="O215" s="31">
        <v>119.02</v>
      </c>
      <c r="P215" s="31"/>
      <c r="Q215" s="31"/>
      <c r="R215" s="31"/>
      <c r="S215" s="31"/>
      <c r="T215" s="31">
        <v>0.2</v>
      </c>
      <c r="U215" s="31"/>
      <c r="V215" s="31"/>
      <c r="W215" s="135">
        <f>K215*T215</f>
        <v>2.036</v>
      </c>
      <c r="X215" s="135"/>
    </row>
    <row r="216" spans="1:24" ht="10.5" customHeight="1">
      <c r="A216" s="15"/>
      <c r="B216" s="31" t="s">
        <v>95</v>
      </c>
      <c r="C216" s="31"/>
      <c r="D216" s="31"/>
      <c r="E216" s="31"/>
      <c r="F216" s="20" t="s">
        <v>96</v>
      </c>
      <c r="G216" s="31">
        <v>6.51</v>
      </c>
      <c r="H216" s="31"/>
      <c r="I216" s="31"/>
      <c r="J216" s="31"/>
      <c r="K216" s="31">
        <v>14.26</v>
      </c>
      <c r="L216" s="31"/>
      <c r="M216" s="31"/>
      <c r="N216" s="31"/>
      <c r="O216" s="31">
        <v>119.02</v>
      </c>
      <c r="P216" s="31"/>
      <c r="Q216" s="31"/>
      <c r="R216" s="31"/>
      <c r="S216" s="31"/>
      <c r="T216" s="31">
        <v>0.2</v>
      </c>
      <c r="U216" s="31"/>
      <c r="V216" s="31"/>
      <c r="W216" s="135">
        <f>K216*T216</f>
        <v>2.8520000000000003</v>
      </c>
      <c r="X216" s="135"/>
    </row>
    <row r="217" spans="1:24" ht="10.5" customHeight="1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16"/>
      <c r="L217" s="16"/>
      <c r="M217" s="17"/>
      <c r="N217" s="10"/>
      <c r="O217" s="10"/>
      <c r="P217" s="10"/>
      <c r="Q217" s="10"/>
      <c r="R217" s="18"/>
      <c r="S217" s="10"/>
      <c r="T217" s="10"/>
      <c r="U217" s="18"/>
      <c r="V217" s="10"/>
      <c r="W217" s="30" t="s">
        <v>91</v>
      </c>
      <c r="X217" s="29">
        <f>W216+W215</f>
        <v>4.888</v>
      </c>
    </row>
    <row r="218" spans="1:24" ht="10.5" customHeight="1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16"/>
      <c r="L218" s="16"/>
      <c r="M218" s="17"/>
      <c r="N218" s="10"/>
      <c r="O218" s="10"/>
      <c r="P218" s="10"/>
      <c r="Q218" s="10"/>
      <c r="R218" s="18"/>
      <c r="S218" s="10"/>
      <c r="T218" s="10"/>
      <c r="U218" s="18"/>
      <c r="V218" s="10"/>
      <c r="W218" s="30"/>
      <c r="X218" s="28"/>
    </row>
    <row r="219" spans="1:24" ht="10.5" customHeight="1">
      <c r="A219" s="15"/>
      <c r="B219" s="114" t="s">
        <v>80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9">
        <f>X217</f>
        <v>4.888</v>
      </c>
    </row>
    <row r="220" spans="1:24" ht="10.5" customHeight="1">
      <c r="A220" s="23"/>
      <c r="B220" s="114" t="s">
        <v>81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29">
        <v>1</v>
      </c>
    </row>
    <row r="221" spans="1:24" ht="10.5" customHeight="1">
      <c r="A221" s="23"/>
      <c r="B221" s="114" t="s">
        <v>82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29">
        <f>X219/X220</f>
        <v>4.888</v>
      </c>
    </row>
    <row r="222" spans="1:24" ht="10.5" customHeight="1">
      <c r="A222" s="23"/>
      <c r="B222" s="22"/>
      <c r="C222" s="22"/>
      <c r="D222" s="22"/>
      <c r="E222" s="22"/>
      <c r="F222" s="22"/>
      <c r="G222" s="22"/>
      <c r="H222" s="22"/>
      <c r="I222" s="22"/>
      <c r="J222" s="22"/>
      <c r="K222" s="24"/>
      <c r="L222" s="24"/>
      <c r="M222" s="25"/>
      <c r="N222" s="26"/>
      <c r="O222" s="26"/>
      <c r="P222" s="26"/>
      <c r="Q222" s="26"/>
      <c r="R222" s="27"/>
      <c r="S222" s="26"/>
      <c r="T222" s="26"/>
      <c r="U222" s="27"/>
      <c r="V222" s="26"/>
      <c r="W222" s="26"/>
      <c r="X222" s="28"/>
    </row>
    <row r="223" spans="1:24" ht="10.5" customHeight="1">
      <c r="A223" s="23"/>
      <c r="B223" s="109" t="s">
        <v>83</v>
      </c>
      <c r="C223" s="109"/>
      <c r="D223" s="109"/>
      <c r="E223" s="109"/>
      <c r="F223" s="109"/>
      <c r="G223" s="110" t="s">
        <v>79</v>
      </c>
      <c r="H223" s="111"/>
      <c r="I223" s="112"/>
      <c r="J223" s="110" t="s">
        <v>84</v>
      </c>
      <c r="K223" s="111"/>
      <c r="L223" s="112"/>
      <c r="M223" s="110" t="s">
        <v>85</v>
      </c>
      <c r="N223" s="111"/>
      <c r="O223" s="111"/>
      <c r="P223" s="111"/>
      <c r="Q223" s="111"/>
      <c r="R223" s="111"/>
      <c r="S223" s="112"/>
      <c r="T223" s="109" t="s">
        <v>75</v>
      </c>
      <c r="U223" s="109"/>
      <c r="V223" s="109"/>
      <c r="W223" s="113" t="s">
        <v>86</v>
      </c>
      <c r="X223" s="113"/>
    </row>
    <row r="224" spans="1:24" ht="10.5" customHeight="1">
      <c r="A224" s="23"/>
      <c r="B224" s="31" t="s">
        <v>114</v>
      </c>
      <c r="C224" s="31"/>
      <c r="D224" s="31"/>
      <c r="E224" s="31"/>
      <c r="F224" s="31"/>
      <c r="G224" s="32" t="s">
        <v>112</v>
      </c>
      <c r="H224" s="33"/>
      <c r="I224" s="34"/>
      <c r="J224" s="32" t="s">
        <v>35</v>
      </c>
      <c r="K224" s="33"/>
      <c r="L224" s="34"/>
      <c r="M224" s="32">
        <v>22</v>
      </c>
      <c r="N224" s="33"/>
      <c r="O224" s="33"/>
      <c r="P224" s="33"/>
      <c r="Q224" s="33"/>
      <c r="R224" s="33"/>
      <c r="S224" s="34"/>
      <c r="T224" s="31">
        <v>1</v>
      </c>
      <c r="U224" s="31"/>
      <c r="V224" s="31"/>
      <c r="W224" s="135">
        <f>T224*M224</f>
        <v>22</v>
      </c>
      <c r="X224" s="135"/>
    </row>
    <row r="225" spans="1:24" ht="10.5" customHeight="1">
      <c r="A225" s="23"/>
      <c r="B225" s="22"/>
      <c r="C225" s="22"/>
      <c r="D225" s="22"/>
      <c r="E225" s="22"/>
      <c r="F225" s="22"/>
      <c r="G225" s="22"/>
      <c r="H225" s="22"/>
      <c r="I225" s="22"/>
      <c r="J225" s="22"/>
      <c r="K225" s="24"/>
      <c r="L225" s="24"/>
      <c r="M225" s="25"/>
      <c r="N225" s="26"/>
      <c r="O225" s="26"/>
      <c r="P225" s="26"/>
      <c r="Q225" s="26"/>
      <c r="R225" s="27"/>
      <c r="S225" s="26"/>
      <c r="T225" s="26"/>
      <c r="U225" s="27"/>
      <c r="V225" s="26"/>
      <c r="W225" s="30" t="s">
        <v>90</v>
      </c>
      <c r="X225" s="29">
        <f>W224</f>
        <v>22</v>
      </c>
    </row>
    <row r="226" spans="1:24" ht="10.5" customHeight="1">
      <c r="A226" s="23"/>
      <c r="B226" s="22"/>
      <c r="C226" s="22"/>
      <c r="D226" s="22"/>
      <c r="E226" s="22"/>
      <c r="F226" s="22"/>
      <c r="G226" s="22"/>
      <c r="H226" s="22"/>
      <c r="I226" s="22"/>
      <c r="J226" s="22"/>
      <c r="K226" s="24"/>
      <c r="L226" s="24"/>
      <c r="M226" s="25"/>
      <c r="N226" s="26"/>
      <c r="O226" s="26"/>
      <c r="P226" s="26"/>
      <c r="Q226" s="26"/>
      <c r="R226" s="27"/>
      <c r="S226" s="26"/>
      <c r="T226" s="26"/>
      <c r="U226" s="27"/>
      <c r="V226" s="26"/>
      <c r="W226" s="26"/>
      <c r="X226" s="28"/>
    </row>
    <row r="227" spans="1:24" ht="10.5" customHeight="1">
      <c r="A227" s="108" t="s">
        <v>14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4">
        <f>X225+X217</f>
        <v>26.887999999999998</v>
      </c>
    </row>
    <row r="228" ht="10.5" customHeight="1"/>
    <row r="229" spans="1:24" ht="10.5" customHeight="1">
      <c r="A229" s="12" t="s">
        <v>8</v>
      </c>
      <c r="B229" s="130" t="s">
        <v>9</v>
      </c>
      <c r="C229" s="130"/>
      <c r="D229" s="130"/>
      <c r="E229" s="130"/>
      <c r="F229" s="130"/>
      <c r="G229" s="130"/>
      <c r="H229" s="130"/>
      <c r="I229" s="130"/>
      <c r="J229" s="130"/>
      <c r="K229" s="131" t="s">
        <v>10</v>
      </c>
      <c r="L229" s="131"/>
      <c r="M229" s="132"/>
      <c r="N229" s="133"/>
      <c r="O229" s="133"/>
      <c r="P229" s="133"/>
      <c r="Q229" s="133"/>
      <c r="R229" s="133"/>
      <c r="S229" s="133"/>
      <c r="T229" s="133"/>
      <c r="U229" s="133"/>
      <c r="V229" s="133"/>
      <c r="W229" s="134"/>
      <c r="X229" s="11" t="s">
        <v>11</v>
      </c>
    </row>
    <row r="230" spans="1:24" ht="10.5" customHeight="1">
      <c r="A230" s="8" t="s">
        <v>36</v>
      </c>
      <c r="B230" s="123" t="s">
        <v>37</v>
      </c>
      <c r="C230" s="123"/>
      <c r="D230" s="123"/>
      <c r="E230" s="123"/>
      <c r="F230" s="123"/>
      <c r="G230" s="123"/>
      <c r="H230" s="123"/>
      <c r="I230" s="123"/>
      <c r="J230" s="123"/>
      <c r="K230" s="124" t="s">
        <v>15</v>
      </c>
      <c r="L230" s="124"/>
      <c r="M230" s="125"/>
      <c r="N230" s="126"/>
      <c r="O230" s="126"/>
      <c r="P230" s="126"/>
      <c r="Q230" s="126"/>
      <c r="R230" s="127"/>
      <c r="S230" s="126"/>
      <c r="T230" s="126"/>
      <c r="U230" s="128"/>
      <c r="V230" s="126"/>
      <c r="W230" s="126"/>
      <c r="X230" s="7">
        <f aca="true" t="shared" si="13" ref="X230:X231">(U230+R230)*M230</f>
        <v>0</v>
      </c>
    </row>
    <row r="231" spans="1:24" ht="10.5" customHeight="1">
      <c r="A231" s="6"/>
      <c r="B231" s="123"/>
      <c r="C231" s="123"/>
      <c r="D231" s="123"/>
      <c r="E231" s="123"/>
      <c r="F231" s="123"/>
      <c r="G231" s="123"/>
      <c r="H231" s="123"/>
      <c r="I231" s="123"/>
      <c r="J231" s="123"/>
      <c r="K231" s="124"/>
      <c r="L231" s="124"/>
      <c r="M231" s="129"/>
      <c r="N231" s="126"/>
      <c r="O231" s="126"/>
      <c r="P231" s="126"/>
      <c r="Q231" s="126"/>
      <c r="R231" s="127"/>
      <c r="S231" s="126"/>
      <c r="T231" s="126"/>
      <c r="U231" s="127"/>
      <c r="V231" s="126"/>
      <c r="W231" s="126"/>
      <c r="X231" s="7">
        <f t="shared" si="13"/>
        <v>0</v>
      </c>
    </row>
    <row r="232" spans="1:24" ht="10.5" customHeight="1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16"/>
      <c r="L232" s="16"/>
      <c r="M232" s="17"/>
      <c r="N232" s="10"/>
      <c r="O232" s="10"/>
      <c r="P232" s="10"/>
      <c r="Q232" s="10"/>
      <c r="R232" s="18"/>
      <c r="S232" s="10"/>
      <c r="T232" s="10"/>
      <c r="U232" s="18"/>
      <c r="V232" s="10"/>
      <c r="W232" s="10"/>
      <c r="X232" s="13"/>
    </row>
    <row r="233" spans="1:24" ht="10.5" customHeight="1">
      <c r="A233" s="15"/>
      <c r="B233" s="109" t="s">
        <v>77</v>
      </c>
      <c r="C233" s="109"/>
      <c r="D233" s="109"/>
      <c r="E233" s="109"/>
      <c r="F233" s="21" t="s">
        <v>79</v>
      </c>
      <c r="G233" s="114" t="s">
        <v>78</v>
      </c>
      <c r="H233" s="114"/>
      <c r="I233" s="114"/>
      <c r="J233" s="114"/>
      <c r="K233" s="109" t="s">
        <v>73</v>
      </c>
      <c r="L233" s="109"/>
      <c r="M233" s="109"/>
      <c r="N233" s="109"/>
      <c r="O233" s="109" t="s">
        <v>74</v>
      </c>
      <c r="P233" s="109"/>
      <c r="Q233" s="109"/>
      <c r="R233" s="109"/>
      <c r="S233" s="109"/>
      <c r="T233" s="109" t="s">
        <v>75</v>
      </c>
      <c r="U233" s="109"/>
      <c r="V233" s="109"/>
      <c r="W233" s="113" t="s">
        <v>76</v>
      </c>
      <c r="X233" s="113"/>
    </row>
    <row r="234" spans="1:24" ht="10.5" customHeight="1">
      <c r="A234" s="15"/>
      <c r="B234" s="31" t="s">
        <v>71</v>
      </c>
      <c r="C234" s="31"/>
      <c r="D234" s="31"/>
      <c r="E234" s="31"/>
      <c r="F234" s="20" t="s">
        <v>72</v>
      </c>
      <c r="G234" s="31">
        <v>4.65</v>
      </c>
      <c r="H234" s="31"/>
      <c r="I234" s="31"/>
      <c r="J234" s="31"/>
      <c r="K234" s="31">
        <v>10.18</v>
      </c>
      <c r="L234" s="31"/>
      <c r="M234" s="31"/>
      <c r="N234" s="31"/>
      <c r="O234" s="31">
        <v>119.02</v>
      </c>
      <c r="P234" s="31"/>
      <c r="Q234" s="31"/>
      <c r="R234" s="31"/>
      <c r="S234" s="31"/>
      <c r="T234" s="31">
        <v>0.8</v>
      </c>
      <c r="U234" s="31"/>
      <c r="V234" s="31"/>
      <c r="W234" s="135">
        <f>K234*T234</f>
        <v>8.144</v>
      </c>
      <c r="X234" s="135"/>
    </row>
    <row r="235" spans="1:24" ht="10.5" customHeight="1">
      <c r="A235" s="15"/>
      <c r="B235" s="31" t="s">
        <v>95</v>
      </c>
      <c r="C235" s="31"/>
      <c r="D235" s="31"/>
      <c r="E235" s="31"/>
      <c r="F235" s="20" t="s">
        <v>96</v>
      </c>
      <c r="G235" s="31">
        <v>6.51</v>
      </c>
      <c r="H235" s="31"/>
      <c r="I235" s="31"/>
      <c r="J235" s="31"/>
      <c r="K235" s="31">
        <v>14.26</v>
      </c>
      <c r="L235" s="31"/>
      <c r="M235" s="31"/>
      <c r="N235" s="31"/>
      <c r="O235" s="31">
        <v>119.02</v>
      </c>
      <c r="P235" s="31"/>
      <c r="Q235" s="31"/>
      <c r="R235" s="31"/>
      <c r="S235" s="31"/>
      <c r="T235" s="31">
        <v>0.8</v>
      </c>
      <c r="U235" s="31"/>
      <c r="V235" s="31"/>
      <c r="W235" s="135">
        <f>K235*T235</f>
        <v>11.408000000000001</v>
      </c>
      <c r="X235" s="135"/>
    </row>
    <row r="236" spans="1:24" ht="10.5" customHeight="1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16"/>
      <c r="L236" s="16"/>
      <c r="M236" s="17"/>
      <c r="N236" s="10"/>
      <c r="O236" s="10"/>
      <c r="P236" s="10"/>
      <c r="Q236" s="10"/>
      <c r="R236" s="18"/>
      <c r="S236" s="10"/>
      <c r="T236" s="10"/>
      <c r="U236" s="18"/>
      <c r="V236" s="10"/>
      <c r="W236" s="30" t="s">
        <v>91</v>
      </c>
      <c r="X236" s="29">
        <f>W235+W234</f>
        <v>19.552</v>
      </c>
    </row>
    <row r="237" spans="1:24" ht="10.5" customHeight="1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16"/>
      <c r="L237" s="16"/>
      <c r="M237" s="17"/>
      <c r="N237" s="10"/>
      <c r="O237" s="10"/>
      <c r="P237" s="10"/>
      <c r="Q237" s="10"/>
      <c r="R237" s="18"/>
      <c r="S237" s="10"/>
      <c r="T237" s="10"/>
      <c r="U237" s="18"/>
      <c r="V237" s="10"/>
      <c r="W237" s="30"/>
      <c r="X237" s="28"/>
    </row>
    <row r="238" spans="1:24" ht="10.5" customHeight="1">
      <c r="A238" s="15"/>
      <c r="B238" s="114" t="s">
        <v>80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9">
        <f>X236</f>
        <v>19.552</v>
      </c>
    </row>
    <row r="239" spans="1:24" ht="10.5" customHeight="1">
      <c r="A239" s="23"/>
      <c r="B239" s="114" t="s">
        <v>81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29">
        <v>1</v>
      </c>
    </row>
    <row r="240" spans="1:24" ht="10.5" customHeight="1">
      <c r="A240" s="23"/>
      <c r="B240" s="114" t="s">
        <v>82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29">
        <f>X238/X239</f>
        <v>19.552</v>
      </c>
    </row>
    <row r="241" spans="1:24" ht="10.5" customHeight="1">
      <c r="A241" s="23"/>
      <c r="B241" s="22"/>
      <c r="C241" s="22"/>
      <c r="D241" s="22"/>
      <c r="E241" s="22"/>
      <c r="F241" s="22"/>
      <c r="G241" s="22"/>
      <c r="H241" s="22"/>
      <c r="I241" s="22"/>
      <c r="J241" s="22"/>
      <c r="K241" s="24"/>
      <c r="L241" s="24"/>
      <c r="M241" s="25"/>
      <c r="N241" s="26"/>
      <c r="O241" s="26"/>
      <c r="P241" s="26"/>
      <c r="Q241" s="26"/>
      <c r="R241" s="27"/>
      <c r="S241" s="26"/>
      <c r="T241" s="26"/>
      <c r="U241" s="27"/>
      <c r="V241" s="26"/>
      <c r="W241" s="26"/>
      <c r="X241" s="28"/>
    </row>
    <row r="242" spans="1:24" ht="10.5" customHeight="1">
      <c r="A242" s="23"/>
      <c r="B242" s="109" t="s">
        <v>83</v>
      </c>
      <c r="C242" s="109"/>
      <c r="D242" s="109"/>
      <c r="E242" s="109"/>
      <c r="F242" s="109"/>
      <c r="G242" s="110" t="s">
        <v>79</v>
      </c>
      <c r="H242" s="111"/>
      <c r="I242" s="112"/>
      <c r="J242" s="110" t="s">
        <v>84</v>
      </c>
      <c r="K242" s="111"/>
      <c r="L242" s="112"/>
      <c r="M242" s="110" t="s">
        <v>85</v>
      </c>
      <c r="N242" s="111"/>
      <c r="O242" s="111"/>
      <c r="P242" s="111"/>
      <c r="Q242" s="111"/>
      <c r="R242" s="111"/>
      <c r="S242" s="112"/>
      <c r="T242" s="109" t="s">
        <v>75</v>
      </c>
      <c r="U242" s="109"/>
      <c r="V242" s="109"/>
      <c r="W242" s="113" t="s">
        <v>86</v>
      </c>
      <c r="X242" s="113"/>
    </row>
    <row r="243" spans="1:24" ht="10.5" customHeight="1">
      <c r="A243" s="23"/>
      <c r="B243" s="31" t="s">
        <v>115</v>
      </c>
      <c r="C243" s="31"/>
      <c r="D243" s="31"/>
      <c r="E243" s="31"/>
      <c r="F243" s="31"/>
      <c r="G243" s="32" t="s">
        <v>116</v>
      </c>
      <c r="H243" s="33"/>
      <c r="I243" s="34"/>
      <c r="J243" s="32" t="s">
        <v>15</v>
      </c>
      <c r="K243" s="33"/>
      <c r="L243" s="34"/>
      <c r="M243" s="32">
        <v>73.73</v>
      </c>
      <c r="N243" s="33"/>
      <c r="O243" s="33"/>
      <c r="P243" s="33"/>
      <c r="Q243" s="33"/>
      <c r="R243" s="33"/>
      <c r="S243" s="34"/>
      <c r="T243" s="31">
        <v>1</v>
      </c>
      <c r="U243" s="31"/>
      <c r="V243" s="31"/>
      <c r="W243" s="135">
        <f>T243*M243</f>
        <v>73.73</v>
      </c>
      <c r="X243" s="135"/>
    </row>
    <row r="244" spans="1:24" ht="10.5" customHeight="1">
      <c r="A244" s="23"/>
      <c r="B244" s="22"/>
      <c r="C244" s="22"/>
      <c r="D244" s="22"/>
      <c r="E244" s="22"/>
      <c r="F244" s="22"/>
      <c r="G244" s="22"/>
      <c r="H244" s="22"/>
      <c r="I244" s="22"/>
      <c r="J244" s="22"/>
      <c r="K244" s="24"/>
      <c r="L244" s="24"/>
      <c r="M244" s="25"/>
      <c r="N244" s="26"/>
      <c r="O244" s="26"/>
      <c r="P244" s="26"/>
      <c r="Q244" s="26"/>
      <c r="R244" s="27"/>
      <c r="S244" s="26"/>
      <c r="T244" s="26"/>
      <c r="U244" s="27"/>
      <c r="V244" s="26"/>
      <c r="W244" s="30" t="s">
        <v>90</v>
      </c>
      <c r="X244" s="29">
        <f>W243</f>
        <v>73.73</v>
      </c>
    </row>
    <row r="245" spans="1:24" ht="10.5" customHeight="1">
      <c r="A245" s="23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4"/>
      <c r="M245" s="25"/>
      <c r="N245" s="26"/>
      <c r="O245" s="26"/>
      <c r="P245" s="26"/>
      <c r="Q245" s="26"/>
      <c r="R245" s="27"/>
      <c r="S245" s="26"/>
      <c r="T245" s="26"/>
      <c r="U245" s="27"/>
      <c r="V245" s="26"/>
      <c r="W245" s="26"/>
      <c r="X245" s="28"/>
    </row>
    <row r="246" spans="1:24" ht="10.5" customHeight="1">
      <c r="A246" s="108" t="s">
        <v>14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4">
        <f>X244+X236</f>
        <v>93.28200000000001</v>
      </c>
    </row>
    <row r="247" ht="10.5" customHeight="1"/>
    <row r="248" spans="1:24" ht="10.5" customHeight="1">
      <c r="A248" s="12" t="s">
        <v>8</v>
      </c>
      <c r="B248" s="130" t="s">
        <v>9</v>
      </c>
      <c r="C248" s="130"/>
      <c r="D248" s="130"/>
      <c r="E248" s="130"/>
      <c r="F248" s="130"/>
      <c r="G248" s="130"/>
      <c r="H248" s="130"/>
      <c r="I248" s="130"/>
      <c r="J248" s="130"/>
      <c r="K248" s="131" t="s">
        <v>10</v>
      </c>
      <c r="L248" s="131"/>
      <c r="M248" s="132"/>
      <c r="N248" s="133"/>
      <c r="O248" s="133"/>
      <c r="P248" s="133"/>
      <c r="Q248" s="133"/>
      <c r="R248" s="133"/>
      <c r="S248" s="133"/>
      <c r="T248" s="133"/>
      <c r="U248" s="133"/>
      <c r="V248" s="133"/>
      <c r="W248" s="134"/>
      <c r="X248" s="11" t="s">
        <v>11</v>
      </c>
    </row>
    <row r="249" spans="1:24" ht="10.5" customHeight="1">
      <c r="A249" s="8" t="s">
        <v>38</v>
      </c>
      <c r="B249" s="123" t="s">
        <v>39</v>
      </c>
      <c r="C249" s="123"/>
      <c r="D249" s="123"/>
      <c r="E249" s="123"/>
      <c r="F249" s="123"/>
      <c r="G249" s="123"/>
      <c r="H249" s="123"/>
      <c r="I249" s="123"/>
      <c r="J249" s="123"/>
      <c r="K249" s="124" t="s">
        <v>15</v>
      </c>
      <c r="L249" s="124"/>
      <c r="M249" s="125"/>
      <c r="N249" s="126"/>
      <c r="O249" s="126"/>
      <c r="P249" s="126"/>
      <c r="Q249" s="126"/>
      <c r="R249" s="127"/>
      <c r="S249" s="126"/>
      <c r="T249" s="126"/>
      <c r="U249" s="128"/>
      <c r="V249" s="126"/>
      <c r="W249" s="126"/>
      <c r="X249" s="7">
        <f aca="true" t="shared" si="14" ref="X249:X250">(U249+R249)*M249</f>
        <v>0</v>
      </c>
    </row>
    <row r="250" spans="1:24" ht="10.5" customHeight="1">
      <c r="A250" s="6"/>
      <c r="B250" s="123"/>
      <c r="C250" s="123"/>
      <c r="D250" s="123"/>
      <c r="E250" s="123"/>
      <c r="F250" s="123"/>
      <c r="G250" s="123"/>
      <c r="H250" s="123"/>
      <c r="I250" s="123"/>
      <c r="J250" s="123"/>
      <c r="K250" s="124"/>
      <c r="L250" s="124"/>
      <c r="M250" s="129"/>
      <c r="N250" s="126"/>
      <c r="O250" s="126"/>
      <c r="P250" s="126"/>
      <c r="Q250" s="126"/>
      <c r="R250" s="127"/>
      <c r="S250" s="126"/>
      <c r="T250" s="126"/>
      <c r="U250" s="127"/>
      <c r="V250" s="126"/>
      <c r="W250" s="126"/>
      <c r="X250" s="7">
        <f t="shared" si="14"/>
        <v>0</v>
      </c>
    </row>
    <row r="251" spans="1:24" ht="10.5" customHeight="1">
      <c r="A251" s="15"/>
      <c r="B251" s="9"/>
      <c r="C251" s="9"/>
      <c r="D251" s="9"/>
      <c r="E251" s="9"/>
      <c r="F251" s="9"/>
      <c r="G251" s="9"/>
      <c r="H251" s="9"/>
      <c r="I251" s="9"/>
      <c r="J251" s="9"/>
      <c r="K251" s="16"/>
      <c r="L251" s="16"/>
      <c r="M251" s="17"/>
      <c r="N251" s="10"/>
      <c r="O251" s="10"/>
      <c r="P251" s="10"/>
      <c r="Q251" s="10"/>
      <c r="R251" s="18"/>
      <c r="S251" s="10"/>
      <c r="T251" s="10"/>
      <c r="U251" s="18"/>
      <c r="V251" s="10"/>
      <c r="W251" s="10"/>
      <c r="X251" s="13"/>
    </row>
    <row r="252" spans="1:24" ht="10.5" customHeight="1">
      <c r="A252" s="15"/>
      <c r="B252" s="109" t="s">
        <v>77</v>
      </c>
      <c r="C252" s="109"/>
      <c r="D252" s="109"/>
      <c r="E252" s="109"/>
      <c r="F252" s="21" t="s">
        <v>79</v>
      </c>
      <c r="G252" s="114" t="s">
        <v>78</v>
      </c>
      <c r="H252" s="114"/>
      <c r="I252" s="114"/>
      <c r="J252" s="114"/>
      <c r="K252" s="109" t="s">
        <v>73</v>
      </c>
      <c r="L252" s="109"/>
      <c r="M252" s="109"/>
      <c r="N252" s="109"/>
      <c r="O252" s="109" t="s">
        <v>74</v>
      </c>
      <c r="P252" s="109"/>
      <c r="Q252" s="109"/>
      <c r="R252" s="109"/>
      <c r="S252" s="109"/>
      <c r="T252" s="109" t="s">
        <v>75</v>
      </c>
      <c r="U252" s="109"/>
      <c r="V252" s="109"/>
      <c r="W252" s="113" t="s">
        <v>76</v>
      </c>
      <c r="X252" s="113"/>
    </row>
    <row r="253" spans="1:24" ht="10.5" customHeight="1">
      <c r="A253" s="15"/>
      <c r="B253" s="31" t="s">
        <v>71</v>
      </c>
      <c r="C253" s="31"/>
      <c r="D253" s="31"/>
      <c r="E253" s="31"/>
      <c r="F253" s="20" t="s">
        <v>72</v>
      </c>
      <c r="G253" s="31">
        <v>4.65</v>
      </c>
      <c r="H253" s="31"/>
      <c r="I253" s="31"/>
      <c r="J253" s="31"/>
      <c r="K253" s="31">
        <v>10.18</v>
      </c>
      <c r="L253" s="31"/>
      <c r="M253" s="31"/>
      <c r="N253" s="31"/>
      <c r="O253" s="31">
        <v>119.02</v>
      </c>
      <c r="P253" s="31"/>
      <c r="Q253" s="31"/>
      <c r="R253" s="31"/>
      <c r="S253" s="31"/>
      <c r="T253" s="31">
        <v>1</v>
      </c>
      <c r="U253" s="31"/>
      <c r="V253" s="31"/>
      <c r="W253" s="135">
        <f>K253*T253</f>
        <v>10.18</v>
      </c>
      <c r="X253" s="135"/>
    </row>
    <row r="254" spans="1:24" ht="10.5" customHeight="1">
      <c r="A254" s="15"/>
      <c r="B254" s="31" t="s">
        <v>95</v>
      </c>
      <c r="C254" s="31"/>
      <c r="D254" s="31"/>
      <c r="E254" s="31"/>
      <c r="F254" s="20" t="s">
        <v>96</v>
      </c>
      <c r="G254" s="31">
        <v>6.51</v>
      </c>
      <c r="H254" s="31"/>
      <c r="I254" s="31"/>
      <c r="J254" s="31"/>
      <c r="K254" s="31">
        <v>14.26</v>
      </c>
      <c r="L254" s="31"/>
      <c r="M254" s="31"/>
      <c r="N254" s="31"/>
      <c r="O254" s="31">
        <v>119.02</v>
      </c>
      <c r="P254" s="31"/>
      <c r="Q254" s="31"/>
      <c r="R254" s="31"/>
      <c r="S254" s="31"/>
      <c r="T254" s="31">
        <v>1</v>
      </c>
      <c r="U254" s="31"/>
      <c r="V254" s="31"/>
      <c r="W254" s="135">
        <f>K254*T254</f>
        <v>14.26</v>
      </c>
      <c r="X254" s="135"/>
    </row>
    <row r="255" spans="1:24" ht="10.5" customHeight="1">
      <c r="A255" s="15"/>
      <c r="B255" s="9"/>
      <c r="C255" s="9"/>
      <c r="D255" s="9"/>
      <c r="E255" s="9"/>
      <c r="F255" s="9"/>
      <c r="G255" s="9"/>
      <c r="H255" s="9"/>
      <c r="I255" s="9"/>
      <c r="J255" s="9"/>
      <c r="K255" s="16"/>
      <c r="L255" s="16"/>
      <c r="M255" s="17"/>
      <c r="N255" s="10"/>
      <c r="O255" s="10"/>
      <c r="P255" s="10"/>
      <c r="Q255" s="10"/>
      <c r="R255" s="18"/>
      <c r="S255" s="10"/>
      <c r="T255" s="10"/>
      <c r="U255" s="18"/>
      <c r="V255" s="10"/>
      <c r="W255" s="30" t="s">
        <v>91</v>
      </c>
      <c r="X255" s="29">
        <f>W254+W253</f>
        <v>24.439999999999998</v>
      </c>
    </row>
    <row r="256" spans="1:24" ht="10.5" customHeight="1">
      <c r="A256" s="15"/>
      <c r="B256" s="9"/>
      <c r="C256" s="9"/>
      <c r="D256" s="9"/>
      <c r="E256" s="9"/>
      <c r="F256" s="9"/>
      <c r="G256" s="9"/>
      <c r="H256" s="9"/>
      <c r="I256" s="9"/>
      <c r="J256" s="9"/>
      <c r="K256" s="16"/>
      <c r="L256" s="16"/>
      <c r="M256" s="17"/>
      <c r="N256" s="10"/>
      <c r="O256" s="10"/>
      <c r="P256" s="10"/>
      <c r="Q256" s="10"/>
      <c r="R256" s="18"/>
      <c r="S256" s="10"/>
      <c r="T256" s="10"/>
      <c r="U256" s="18"/>
      <c r="V256" s="10"/>
      <c r="W256" s="30"/>
      <c r="X256" s="28"/>
    </row>
    <row r="257" spans="1:24" ht="10.5" customHeight="1">
      <c r="A257" s="15"/>
      <c r="B257" s="114" t="s">
        <v>80</v>
      </c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9">
        <f>X255</f>
        <v>24.439999999999998</v>
      </c>
    </row>
    <row r="258" spans="1:24" ht="10.5" customHeight="1">
      <c r="A258" s="23"/>
      <c r="B258" s="114" t="s">
        <v>81</v>
      </c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29">
        <v>1</v>
      </c>
    </row>
    <row r="259" spans="1:24" ht="10.5" customHeight="1">
      <c r="A259" s="23"/>
      <c r="B259" s="114" t="s">
        <v>82</v>
      </c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29">
        <f>X257/X258</f>
        <v>24.439999999999998</v>
      </c>
    </row>
    <row r="260" spans="1:24" ht="10.5" customHeight="1">
      <c r="A260" s="23"/>
      <c r="B260" s="22"/>
      <c r="C260" s="22"/>
      <c r="D260" s="22"/>
      <c r="E260" s="22"/>
      <c r="F260" s="22"/>
      <c r="G260" s="22"/>
      <c r="H260" s="22"/>
      <c r="I260" s="22"/>
      <c r="J260" s="22"/>
      <c r="K260" s="24"/>
      <c r="L260" s="24"/>
      <c r="M260" s="25"/>
      <c r="N260" s="26"/>
      <c r="O260" s="26"/>
      <c r="P260" s="26"/>
      <c r="Q260" s="26"/>
      <c r="R260" s="27"/>
      <c r="S260" s="26"/>
      <c r="T260" s="26"/>
      <c r="U260" s="27"/>
      <c r="V260" s="26"/>
      <c r="W260" s="26"/>
      <c r="X260" s="28"/>
    </row>
    <row r="261" spans="1:24" ht="10.5" customHeight="1">
      <c r="A261" s="23"/>
      <c r="B261" s="109" t="s">
        <v>83</v>
      </c>
      <c r="C261" s="109"/>
      <c r="D261" s="109"/>
      <c r="E261" s="109"/>
      <c r="F261" s="109"/>
      <c r="G261" s="110" t="s">
        <v>79</v>
      </c>
      <c r="H261" s="111"/>
      <c r="I261" s="112"/>
      <c r="J261" s="110" t="s">
        <v>84</v>
      </c>
      <c r="K261" s="111"/>
      <c r="L261" s="112"/>
      <c r="M261" s="110" t="s">
        <v>85</v>
      </c>
      <c r="N261" s="111"/>
      <c r="O261" s="111"/>
      <c r="P261" s="111"/>
      <c r="Q261" s="111"/>
      <c r="R261" s="111"/>
      <c r="S261" s="112"/>
      <c r="T261" s="109" t="s">
        <v>75</v>
      </c>
      <c r="U261" s="109"/>
      <c r="V261" s="109"/>
      <c r="W261" s="113" t="s">
        <v>86</v>
      </c>
      <c r="X261" s="113"/>
    </row>
    <row r="262" spans="1:24" ht="10.5" customHeight="1">
      <c r="A262" s="23"/>
      <c r="B262" s="31" t="s">
        <v>117</v>
      </c>
      <c r="C262" s="31"/>
      <c r="D262" s="31"/>
      <c r="E262" s="31"/>
      <c r="F262" s="31"/>
      <c r="G262" s="32" t="s">
        <v>118</v>
      </c>
      <c r="H262" s="33"/>
      <c r="I262" s="34"/>
      <c r="J262" s="32" t="s">
        <v>15</v>
      </c>
      <c r="K262" s="33"/>
      <c r="L262" s="34"/>
      <c r="M262" s="32">
        <v>22.98</v>
      </c>
      <c r="N262" s="33"/>
      <c r="O262" s="33"/>
      <c r="P262" s="33"/>
      <c r="Q262" s="33"/>
      <c r="R262" s="33"/>
      <c r="S262" s="34"/>
      <c r="T262" s="31">
        <v>1</v>
      </c>
      <c r="U262" s="31"/>
      <c r="V262" s="31"/>
      <c r="W262" s="135">
        <f>T262*M262</f>
        <v>22.98</v>
      </c>
      <c r="X262" s="135"/>
    </row>
    <row r="263" spans="1:24" ht="10.5" customHeight="1">
      <c r="A263" s="23"/>
      <c r="B263" s="22"/>
      <c r="C263" s="22"/>
      <c r="D263" s="22"/>
      <c r="E263" s="22"/>
      <c r="F263" s="22"/>
      <c r="G263" s="22"/>
      <c r="H263" s="22"/>
      <c r="I263" s="22"/>
      <c r="J263" s="22"/>
      <c r="K263" s="24"/>
      <c r="L263" s="24"/>
      <c r="M263" s="25"/>
      <c r="N263" s="26"/>
      <c r="O263" s="26"/>
      <c r="P263" s="26"/>
      <c r="Q263" s="26"/>
      <c r="R263" s="27"/>
      <c r="S263" s="26"/>
      <c r="T263" s="26"/>
      <c r="U263" s="27"/>
      <c r="V263" s="26"/>
      <c r="W263" s="30" t="s">
        <v>90</v>
      </c>
      <c r="X263" s="29">
        <f>W262</f>
        <v>22.98</v>
      </c>
    </row>
    <row r="264" spans="1:24" ht="10.5" customHeight="1">
      <c r="A264" s="23"/>
      <c r="B264" s="22"/>
      <c r="C264" s="22"/>
      <c r="D264" s="22"/>
      <c r="E264" s="22"/>
      <c r="F264" s="22"/>
      <c r="G264" s="22"/>
      <c r="H264" s="22"/>
      <c r="I264" s="22"/>
      <c r="J264" s="22"/>
      <c r="K264" s="24"/>
      <c r="L264" s="24"/>
      <c r="M264" s="25"/>
      <c r="N264" s="26"/>
      <c r="O264" s="26"/>
      <c r="P264" s="26"/>
      <c r="Q264" s="26"/>
      <c r="R264" s="27"/>
      <c r="S264" s="26"/>
      <c r="T264" s="26"/>
      <c r="U264" s="27"/>
      <c r="V264" s="26"/>
      <c r="W264" s="26"/>
      <c r="X264" s="28"/>
    </row>
    <row r="265" spans="1:24" ht="10.5" customHeight="1">
      <c r="A265" s="108" t="s">
        <v>14</v>
      </c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4">
        <f>X263+X255</f>
        <v>47.42</v>
      </c>
    </row>
    <row r="266" ht="10.5" customHeight="1"/>
    <row r="267" spans="1:24" ht="10.5" customHeight="1">
      <c r="A267" s="12" t="s">
        <v>8</v>
      </c>
      <c r="B267" s="130" t="s">
        <v>9</v>
      </c>
      <c r="C267" s="130"/>
      <c r="D267" s="130"/>
      <c r="E267" s="130"/>
      <c r="F267" s="130"/>
      <c r="G267" s="130"/>
      <c r="H267" s="130"/>
      <c r="I267" s="130"/>
      <c r="J267" s="130"/>
      <c r="K267" s="131" t="s">
        <v>10</v>
      </c>
      <c r="L267" s="131"/>
      <c r="M267" s="132"/>
      <c r="N267" s="133"/>
      <c r="O267" s="133"/>
      <c r="P267" s="133"/>
      <c r="Q267" s="133"/>
      <c r="R267" s="133"/>
      <c r="S267" s="133"/>
      <c r="T267" s="133"/>
      <c r="U267" s="133"/>
      <c r="V267" s="133"/>
      <c r="W267" s="134"/>
      <c r="X267" s="11" t="s">
        <v>11</v>
      </c>
    </row>
    <row r="268" spans="1:24" ht="10.5" customHeight="1">
      <c r="A268" s="8" t="s">
        <v>40</v>
      </c>
      <c r="B268" s="123" t="s">
        <v>41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15</v>
      </c>
      <c r="L268" s="124"/>
      <c r="M268" s="125"/>
      <c r="N268" s="126"/>
      <c r="O268" s="126"/>
      <c r="P268" s="126"/>
      <c r="Q268" s="126"/>
      <c r="R268" s="127"/>
      <c r="S268" s="126"/>
      <c r="T268" s="126"/>
      <c r="U268" s="128"/>
      <c r="V268" s="126"/>
      <c r="W268" s="126"/>
      <c r="X268" s="7">
        <f aca="true" t="shared" si="15" ref="X268:X269">(U268+R268)*M268</f>
        <v>0</v>
      </c>
    </row>
    <row r="269" spans="1:24" ht="10.5" customHeight="1">
      <c r="A269" s="6"/>
      <c r="B269" s="123"/>
      <c r="C269" s="123"/>
      <c r="D269" s="123"/>
      <c r="E269" s="123"/>
      <c r="F269" s="123"/>
      <c r="G269" s="123"/>
      <c r="H269" s="123"/>
      <c r="I269" s="123"/>
      <c r="J269" s="123"/>
      <c r="K269" s="124"/>
      <c r="L269" s="124"/>
      <c r="M269" s="129"/>
      <c r="N269" s="126"/>
      <c r="O269" s="126"/>
      <c r="P269" s="126"/>
      <c r="Q269" s="126"/>
      <c r="R269" s="127"/>
      <c r="S269" s="126"/>
      <c r="T269" s="126"/>
      <c r="U269" s="127"/>
      <c r="V269" s="126"/>
      <c r="W269" s="126"/>
      <c r="X269" s="7">
        <f t="shared" si="15"/>
        <v>0</v>
      </c>
    </row>
    <row r="270" spans="1:24" ht="10.5" customHeight="1">
      <c r="A270" s="23"/>
      <c r="B270" s="22"/>
      <c r="C270" s="22"/>
      <c r="D270" s="22"/>
      <c r="E270" s="22"/>
      <c r="F270" s="22"/>
      <c r="G270" s="22"/>
      <c r="H270" s="22"/>
      <c r="I270" s="22"/>
      <c r="J270" s="22"/>
      <c r="K270" s="24"/>
      <c r="L270" s="24"/>
      <c r="M270" s="25"/>
      <c r="N270" s="26"/>
      <c r="O270" s="26"/>
      <c r="P270" s="26"/>
      <c r="Q270" s="26"/>
      <c r="R270" s="27"/>
      <c r="S270" s="26"/>
      <c r="T270" s="26"/>
      <c r="U270" s="27"/>
      <c r="V270" s="26"/>
      <c r="W270" s="26"/>
      <c r="X270" s="28"/>
    </row>
    <row r="271" spans="1:24" ht="10.5" customHeight="1">
      <c r="A271" s="108" t="s">
        <v>14</v>
      </c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4">
        <v>1312</v>
      </c>
    </row>
    <row r="272" ht="10.5" customHeight="1"/>
    <row r="273" spans="1:24" ht="10.5" customHeight="1">
      <c r="A273" s="12" t="s">
        <v>8</v>
      </c>
      <c r="B273" s="130" t="s">
        <v>9</v>
      </c>
      <c r="C273" s="130"/>
      <c r="D273" s="130"/>
      <c r="E273" s="130"/>
      <c r="F273" s="130"/>
      <c r="G273" s="130"/>
      <c r="H273" s="130"/>
      <c r="I273" s="130"/>
      <c r="J273" s="130"/>
      <c r="K273" s="131" t="s">
        <v>10</v>
      </c>
      <c r="L273" s="131"/>
      <c r="M273" s="132"/>
      <c r="N273" s="133"/>
      <c r="O273" s="133"/>
      <c r="P273" s="133"/>
      <c r="Q273" s="133"/>
      <c r="R273" s="133"/>
      <c r="S273" s="133"/>
      <c r="T273" s="133"/>
      <c r="U273" s="133"/>
      <c r="V273" s="133"/>
      <c r="W273" s="134"/>
      <c r="X273" s="11" t="s">
        <v>11</v>
      </c>
    </row>
    <row r="274" spans="1:24" ht="10.5" customHeight="1">
      <c r="A274" s="8" t="s">
        <v>42</v>
      </c>
      <c r="B274" s="123" t="s">
        <v>43</v>
      </c>
      <c r="C274" s="123"/>
      <c r="D274" s="123"/>
      <c r="E274" s="123"/>
      <c r="F274" s="123"/>
      <c r="G274" s="123"/>
      <c r="H274" s="123"/>
      <c r="I274" s="123"/>
      <c r="J274" s="123"/>
      <c r="K274" s="124" t="s">
        <v>15</v>
      </c>
      <c r="L274" s="124"/>
      <c r="M274" s="125"/>
      <c r="N274" s="126"/>
      <c r="O274" s="126"/>
      <c r="P274" s="126"/>
      <c r="Q274" s="126"/>
      <c r="R274" s="127"/>
      <c r="S274" s="126"/>
      <c r="T274" s="126"/>
      <c r="U274" s="128"/>
      <c r="V274" s="126"/>
      <c r="W274" s="126"/>
      <c r="X274" s="7">
        <f aca="true" t="shared" si="16" ref="X274:X275">(U274+R274)*M274</f>
        <v>0</v>
      </c>
    </row>
    <row r="275" spans="1:24" ht="10.5" customHeight="1">
      <c r="A275" s="6"/>
      <c r="B275" s="123"/>
      <c r="C275" s="123"/>
      <c r="D275" s="123"/>
      <c r="E275" s="123"/>
      <c r="F275" s="123"/>
      <c r="G275" s="123"/>
      <c r="H275" s="123"/>
      <c r="I275" s="123"/>
      <c r="J275" s="123"/>
      <c r="K275" s="124"/>
      <c r="L275" s="124"/>
      <c r="M275" s="129"/>
      <c r="N275" s="126"/>
      <c r="O275" s="126"/>
      <c r="P275" s="126"/>
      <c r="Q275" s="126"/>
      <c r="R275" s="127"/>
      <c r="S275" s="126"/>
      <c r="T275" s="126"/>
      <c r="U275" s="127"/>
      <c r="V275" s="126"/>
      <c r="W275" s="126"/>
      <c r="X275" s="7">
        <f t="shared" si="16"/>
        <v>0</v>
      </c>
    </row>
    <row r="276" spans="1:24" ht="10.5" customHeight="1">
      <c r="A276" s="15"/>
      <c r="B276" s="9"/>
      <c r="C276" s="9"/>
      <c r="D276" s="9"/>
      <c r="E276" s="9"/>
      <c r="F276" s="9"/>
      <c r="G276" s="9"/>
      <c r="H276" s="9"/>
      <c r="I276" s="9"/>
      <c r="J276" s="9"/>
      <c r="K276" s="16"/>
      <c r="L276" s="16"/>
      <c r="M276" s="17"/>
      <c r="N276" s="10"/>
      <c r="O276" s="10"/>
      <c r="P276" s="10"/>
      <c r="Q276" s="10"/>
      <c r="R276" s="18"/>
      <c r="S276" s="10"/>
      <c r="T276" s="10"/>
      <c r="U276" s="18"/>
      <c r="V276" s="10"/>
      <c r="W276" s="10"/>
      <c r="X276" s="13"/>
    </row>
    <row r="277" spans="1:24" ht="10.5" customHeight="1">
      <c r="A277" s="15"/>
      <c r="B277" s="109" t="s">
        <v>77</v>
      </c>
      <c r="C277" s="109"/>
      <c r="D277" s="109"/>
      <c r="E277" s="109"/>
      <c r="F277" s="21" t="s">
        <v>79</v>
      </c>
      <c r="G277" s="114" t="s">
        <v>78</v>
      </c>
      <c r="H277" s="114"/>
      <c r="I277" s="114"/>
      <c r="J277" s="114"/>
      <c r="K277" s="109" t="s">
        <v>73</v>
      </c>
      <c r="L277" s="109"/>
      <c r="M277" s="109"/>
      <c r="N277" s="109"/>
      <c r="O277" s="109" t="s">
        <v>74</v>
      </c>
      <c r="P277" s="109"/>
      <c r="Q277" s="109"/>
      <c r="R277" s="109"/>
      <c r="S277" s="109"/>
      <c r="T277" s="109" t="s">
        <v>75</v>
      </c>
      <c r="U277" s="109"/>
      <c r="V277" s="109"/>
      <c r="W277" s="113" t="s">
        <v>76</v>
      </c>
      <c r="X277" s="113"/>
    </row>
    <row r="278" spans="1:24" ht="10.5" customHeight="1">
      <c r="A278" s="15"/>
      <c r="B278" s="31" t="s">
        <v>71</v>
      </c>
      <c r="C278" s="31"/>
      <c r="D278" s="31"/>
      <c r="E278" s="31"/>
      <c r="F278" s="20" t="s">
        <v>72</v>
      </c>
      <c r="G278" s="31">
        <v>4.65</v>
      </c>
      <c r="H278" s="31"/>
      <c r="I278" s="31"/>
      <c r="J278" s="31"/>
      <c r="K278" s="31">
        <v>10.18</v>
      </c>
      <c r="L278" s="31"/>
      <c r="M278" s="31"/>
      <c r="N278" s="31"/>
      <c r="O278" s="31">
        <v>119.02</v>
      </c>
      <c r="P278" s="31"/>
      <c r="Q278" s="31"/>
      <c r="R278" s="31"/>
      <c r="S278" s="31"/>
      <c r="T278" s="31">
        <v>1</v>
      </c>
      <c r="U278" s="31"/>
      <c r="V278" s="31"/>
      <c r="W278" s="135">
        <f>K278*T278</f>
        <v>10.18</v>
      </c>
      <c r="X278" s="135"/>
    </row>
    <row r="279" spans="1:24" ht="10.5" customHeight="1">
      <c r="A279" s="15"/>
      <c r="B279" s="31" t="s">
        <v>95</v>
      </c>
      <c r="C279" s="31"/>
      <c r="D279" s="31"/>
      <c r="E279" s="31"/>
      <c r="F279" s="20" t="s">
        <v>96</v>
      </c>
      <c r="G279" s="31">
        <v>6.51</v>
      </c>
      <c r="H279" s="31"/>
      <c r="I279" s="31"/>
      <c r="J279" s="31"/>
      <c r="K279" s="31">
        <v>14.26</v>
      </c>
      <c r="L279" s="31"/>
      <c r="M279" s="31"/>
      <c r="N279" s="31"/>
      <c r="O279" s="31">
        <v>119.02</v>
      </c>
      <c r="P279" s="31"/>
      <c r="Q279" s="31"/>
      <c r="R279" s="31"/>
      <c r="S279" s="31"/>
      <c r="T279" s="31">
        <v>1</v>
      </c>
      <c r="U279" s="31"/>
      <c r="V279" s="31"/>
      <c r="W279" s="135">
        <f>K279*T279</f>
        <v>14.26</v>
      </c>
      <c r="X279" s="135"/>
    </row>
    <row r="280" spans="1:24" ht="10.5" customHeight="1">
      <c r="A280" s="15"/>
      <c r="B280" s="9"/>
      <c r="C280" s="9"/>
      <c r="D280" s="9"/>
      <c r="E280" s="9"/>
      <c r="F280" s="9"/>
      <c r="G280" s="9"/>
      <c r="H280" s="9"/>
      <c r="I280" s="9"/>
      <c r="J280" s="9"/>
      <c r="K280" s="16"/>
      <c r="L280" s="16"/>
      <c r="M280" s="17"/>
      <c r="N280" s="10"/>
      <c r="O280" s="10"/>
      <c r="P280" s="10"/>
      <c r="Q280" s="10"/>
      <c r="R280" s="18"/>
      <c r="S280" s="10"/>
      <c r="T280" s="10"/>
      <c r="U280" s="18"/>
      <c r="V280" s="10"/>
      <c r="W280" s="30" t="s">
        <v>91</v>
      </c>
      <c r="X280" s="29">
        <f>W279+W278</f>
        <v>24.439999999999998</v>
      </c>
    </row>
    <row r="281" spans="1:24" ht="10.5" customHeight="1">
      <c r="A281" s="15"/>
      <c r="B281" s="9"/>
      <c r="C281" s="9"/>
      <c r="D281" s="9"/>
      <c r="E281" s="9"/>
      <c r="F281" s="9"/>
      <c r="G281" s="9"/>
      <c r="H281" s="9"/>
      <c r="I281" s="9"/>
      <c r="J281" s="9"/>
      <c r="K281" s="16"/>
      <c r="L281" s="16"/>
      <c r="M281" s="17"/>
      <c r="N281" s="10"/>
      <c r="O281" s="10"/>
      <c r="P281" s="10"/>
      <c r="Q281" s="10"/>
      <c r="R281" s="18"/>
      <c r="S281" s="10"/>
      <c r="T281" s="10"/>
      <c r="U281" s="18"/>
      <c r="V281" s="10"/>
      <c r="W281" s="30"/>
      <c r="X281" s="28"/>
    </row>
    <row r="282" spans="1:24" ht="10.5" customHeight="1">
      <c r="A282" s="15"/>
      <c r="B282" s="114" t="s">
        <v>80</v>
      </c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9">
        <f>X280</f>
        <v>24.439999999999998</v>
      </c>
    </row>
    <row r="283" spans="1:24" ht="10.5" customHeight="1">
      <c r="A283" s="23"/>
      <c r="B283" s="114" t="s">
        <v>81</v>
      </c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29">
        <v>1</v>
      </c>
    </row>
    <row r="284" spans="1:24" ht="10.5" customHeight="1">
      <c r="A284" s="23"/>
      <c r="B284" s="114" t="s">
        <v>82</v>
      </c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29">
        <f>X282/X283</f>
        <v>24.439999999999998</v>
      </c>
    </row>
    <row r="285" spans="1:24" ht="10.5" customHeight="1">
      <c r="A285" s="23"/>
      <c r="B285" s="22"/>
      <c r="C285" s="22"/>
      <c r="D285" s="22"/>
      <c r="E285" s="22"/>
      <c r="F285" s="22"/>
      <c r="G285" s="22"/>
      <c r="H285" s="22"/>
      <c r="I285" s="22"/>
      <c r="J285" s="22"/>
      <c r="K285" s="24"/>
      <c r="L285" s="24"/>
      <c r="M285" s="25"/>
      <c r="N285" s="26"/>
      <c r="O285" s="26"/>
      <c r="P285" s="26"/>
      <c r="Q285" s="26"/>
      <c r="R285" s="27"/>
      <c r="S285" s="26"/>
      <c r="T285" s="26"/>
      <c r="U285" s="27"/>
      <c r="V285" s="26"/>
      <c r="W285" s="26"/>
      <c r="X285" s="28"/>
    </row>
    <row r="286" spans="1:24" ht="10.5" customHeight="1">
      <c r="A286" s="23"/>
      <c r="B286" s="109" t="s">
        <v>83</v>
      </c>
      <c r="C286" s="109"/>
      <c r="D286" s="109"/>
      <c r="E286" s="109"/>
      <c r="F286" s="109"/>
      <c r="G286" s="110" t="s">
        <v>79</v>
      </c>
      <c r="H286" s="111"/>
      <c r="I286" s="112"/>
      <c r="J286" s="110" t="s">
        <v>84</v>
      </c>
      <c r="K286" s="111"/>
      <c r="L286" s="112"/>
      <c r="M286" s="110" t="s">
        <v>85</v>
      </c>
      <c r="N286" s="111"/>
      <c r="O286" s="111"/>
      <c r="P286" s="111"/>
      <c r="Q286" s="111"/>
      <c r="R286" s="111"/>
      <c r="S286" s="112"/>
      <c r="T286" s="109" t="s">
        <v>75</v>
      </c>
      <c r="U286" s="109"/>
      <c r="V286" s="109"/>
      <c r="W286" s="113" t="s">
        <v>86</v>
      </c>
      <c r="X286" s="113"/>
    </row>
    <row r="287" spans="1:24" ht="10.5" customHeight="1">
      <c r="A287" s="23"/>
      <c r="B287" s="31" t="s">
        <v>119</v>
      </c>
      <c r="C287" s="31"/>
      <c r="D287" s="31"/>
      <c r="E287" s="31"/>
      <c r="F287" s="31"/>
      <c r="G287" s="32" t="s">
        <v>120</v>
      </c>
      <c r="H287" s="33"/>
      <c r="I287" s="34"/>
      <c r="J287" s="32" t="s">
        <v>15</v>
      </c>
      <c r="K287" s="33"/>
      <c r="L287" s="34"/>
      <c r="M287" s="32">
        <v>500.2</v>
      </c>
      <c r="N287" s="33"/>
      <c r="O287" s="33"/>
      <c r="P287" s="33"/>
      <c r="Q287" s="33"/>
      <c r="R287" s="33"/>
      <c r="S287" s="34"/>
      <c r="T287" s="31">
        <v>1</v>
      </c>
      <c r="U287" s="31"/>
      <c r="V287" s="31"/>
      <c r="W287" s="135">
        <f>T287*M287</f>
        <v>500.2</v>
      </c>
      <c r="X287" s="135"/>
    </row>
    <row r="288" spans="1:24" ht="10.5" customHeight="1">
      <c r="A288" s="23"/>
      <c r="B288" s="22"/>
      <c r="C288" s="22"/>
      <c r="D288" s="22"/>
      <c r="E288" s="22"/>
      <c r="F288" s="22"/>
      <c r="G288" s="22"/>
      <c r="H288" s="22"/>
      <c r="I288" s="22"/>
      <c r="J288" s="22"/>
      <c r="K288" s="24"/>
      <c r="L288" s="24"/>
      <c r="M288" s="25"/>
      <c r="N288" s="26"/>
      <c r="O288" s="26"/>
      <c r="P288" s="26"/>
      <c r="Q288" s="26"/>
      <c r="R288" s="27"/>
      <c r="S288" s="26"/>
      <c r="T288" s="26"/>
      <c r="U288" s="27"/>
      <c r="V288" s="26"/>
      <c r="W288" s="30" t="s">
        <v>90</v>
      </c>
      <c r="X288" s="29">
        <f>W287</f>
        <v>500.2</v>
      </c>
    </row>
    <row r="289" spans="1:24" ht="10.5" customHeight="1">
      <c r="A289" s="23"/>
      <c r="B289" s="22"/>
      <c r="C289" s="22"/>
      <c r="D289" s="22"/>
      <c r="E289" s="22"/>
      <c r="F289" s="22"/>
      <c r="G289" s="22"/>
      <c r="H289" s="22"/>
      <c r="I289" s="22"/>
      <c r="J289" s="22"/>
      <c r="K289" s="24"/>
      <c r="L289" s="24"/>
      <c r="M289" s="25"/>
      <c r="N289" s="26"/>
      <c r="O289" s="26"/>
      <c r="P289" s="26"/>
      <c r="Q289" s="26"/>
      <c r="R289" s="27"/>
      <c r="S289" s="26"/>
      <c r="T289" s="26"/>
      <c r="U289" s="27"/>
      <c r="V289" s="26"/>
      <c r="W289" s="26"/>
      <c r="X289" s="28"/>
    </row>
    <row r="290" spans="1:24" ht="10.5" customHeight="1">
      <c r="A290" s="108" t="s">
        <v>14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4">
        <f>X288+X280</f>
        <v>524.64</v>
      </c>
    </row>
    <row r="291" ht="10.5" customHeight="1"/>
    <row r="292" spans="1:24" ht="10.5" customHeight="1">
      <c r="A292" s="12" t="s">
        <v>8</v>
      </c>
      <c r="B292" s="130" t="s">
        <v>9</v>
      </c>
      <c r="C292" s="130"/>
      <c r="D292" s="130"/>
      <c r="E292" s="130"/>
      <c r="F292" s="130"/>
      <c r="G292" s="130"/>
      <c r="H292" s="130"/>
      <c r="I292" s="130"/>
      <c r="J292" s="130"/>
      <c r="K292" s="131" t="s">
        <v>10</v>
      </c>
      <c r="L292" s="131"/>
      <c r="M292" s="132"/>
      <c r="N292" s="133"/>
      <c r="O292" s="133"/>
      <c r="P292" s="133"/>
      <c r="Q292" s="133"/>
      <c r="R292" s="133"/>
      <c r="S292" s="133"/>
      <c r="T292" s="133"/>
      <c r="U292" s="133"/>
      <c r="V292" s="133"/>
      <c r="W292" s="134"/>
      <c r="X292" s="11" t="s">
        <v>11</v>
      </c>
    </row>
    <row r="293" spans="1:24" ht="10.5" customHeight="1">
      <c r="A293" s="8" t="s">
        <v>44</v>
      </c>
      <c r="B293" s="123" t="s">
        <v>45</v>
      </c>
      <c r="C293" s="123"/>
      <c r="D293" s="123"/>
      <c r="E293" s="123"/>
      <c r="F293" s="123"/>
      <c r="G293" s="123"/>
      <c r="H293" s="123"/>
      <c r="I293" s="123"/>
      <c r="J293" s="123"/>
      <c r="K293" s="124" t="s">
        <v>15</v>
      </c>
      <c r="L293" s="124"/>
      <c r="M293" s="125"/>
      <c r="N293" s="126"/>
      <c r="O293" s="126"/>
      <c r="P293" s="126"/>
      <c r="Q293" s="126"/>
      <c r="R293" s="127"/>
      <c r="S293" s="126"/>
      <c r="T293" s="126"/>
      <c r="U293" s="128"/>
      <c r="V293" s="126"/>
      <c r="W293" s="126"/>
      <c r="X293" s="7">
        <f aca="true" t="shared" si="17" ref="X293:X294">(U293+R293)*M293</f>
        <v>0</v>
      </c>
    </row>
    <row r="294" spans="1:24" ht="10.5" customHeight="1">
      <c r="A294" s="6"/>
      <c r="B294" s="123"/>
      <c r="C294" s="123"/>
      <c r="D294" s="123"/>
      <c r="E294" s="123"/>
      <c r="F294" s="123"/>
      <c r="G294" s="123"/>
      <c r="H294" s="123"/>
      <c r="I294" s="123"/>
      <c r="J294" s="123"/>
      <c r="K294" s="124"/>
      <c r="L294" s="124"/>
      <c r="M294" s="129"/>
      <c r="N294" s="126"/>
      <c r="O294" s="126"/>
      <c r="P294" s="126"/>
      <c r="Q294" s="126"/>
      <c r="R294" s="127"/>
      <c r="S294" s="126"/>
      <c r="T294" s="126"/>
      <c r="U294" s="127"/>
      <c r="V294" s="126"/>
      <c r="W294" s="126"/>
      <c r="X294" s="7">
        <f t="shared" si="17"/>
        <v>0</v>
      </c>
    </row>
    <row r="295" spans="1:24" ht="10.5" customHeight="1">
      <c r="A295" s="15"/>
      <c r="B295" s="9"/>
      <c r="C295" s="9"/>
      <c r="D295" s="9"/>
      <c r="E295" s="9"/>
      <c r="F295" s="9"/>
      <c r="G295" s="9"/>
      <c r="H295" s="9"/>
      <c r="I295" s="9"/>
      <c r="J295" s="9"/>
      <c r="K295" s="16"/>
      <c r="L295" s="16"/>
      <c r="M295" s="17"/>
      <c r="N295" s="10"/>
      <c r="O295" s="10"/>
      <c r="P295" s="10"/>
      <c r="Q295" s="10"/>
      <c r="R295" s="18"/>
      <c r="S295" s="10"/>
      <c r="T295" s="10"/>
      <c r="U295" s="18"/>
      <c r="V295" s="10"/>
      <c r="W295" s="10"/>
      <c r="X295" s="13"/>
    </row>
    <row r="296" spans="1:24" ht="10.5" customHeight="1">
      <c r="A296" s="15"/>
      <c r="B296" s="109" t="s">
        <v>77</v>
      </c>
      <c r="C296" s="109"/>
      <c r="D296" s="109"/>
      <c r="E296" s="109"/>
      <c r="F296" s="21" t="s">
        <v>79</v>
      </c>
      <c r="G296" s="114" t="s">
        <v>78</v>
      </c>
      <c r="H296" s="114"/>
      <c r="I296" s="114"/>
      <c r="J296" s="114"/>
      <c r="K296" s="109" t="s">
        <v>73</v>
      </c>
      <c r="L296" s="109"/>
      <c r="M296" s="109"/>
      <c r="N296" s="109"/>
      <c r="O296" s="109" t="s">
        <v>74</v>
      </c>
      <c r="P296" s="109"/>
      <c r="Q296" s="109"/>
      <c r="R296" s="109"/>
      <c r="S296" s="109"/>
      <c r="T296" s="109" t="s">
        <v>75</v>
      </c>
      <c r="U296" s="109"/>
      <c r="V296" s="109"/>
      <c r="W296" s="113" t="s">
        <v>76</v>
      </c>
      <c r="X296" s="113"/>
    </row>
    <row r="297" spans="1:24" ht="10.5" customHeight="1">
      <c r="A297" s="15"/>
      <c r="B297" s="31" t="s">
        <v>71</v>
      </c>
      <c r="C297" s="31"/>
      <c r="D297" s="31"/>
      <c r="E297" s="31"/>
      <c r="F297" s="20" t="s">
        <v>72</v>
      </c>
      <c r="G297" s="31">
        <v>4.65</v>
      </c>
      <c r="H297" s="31"/>
      <c r="I297" s="31"/>
      <c r="J297" s="31"/>
      <c r="K297" s="31">
        <v>10.18</v>
      </c>
      <c r="L297" s="31"/>
      <c r="M297" s="31"/>
      <c r="N297" s="31"/>
      <c r="O297" s="31">
        <v>119.02</v>
      </c>
      <c r="P297" s="31"/>
      <c r="Q297" s="31"/>
      <c r="R297" s="31"/>
      <c r="S297" s="31"/>
      <c r="T297" s="31">
        <v>1</v>
      </c>
      <c r="U297" s="31"/>
      <c r="V297" s="31"/>
      <c r="W297" s="135">
        <f>K297*T297</f>
        <v>10.18</v>
      </c>
      <c r="X297" s="135"/>
    </row>
    <row r="298" spans="1:24" ht="10.5" customHeight="1">
      <c r="A298" s="15"/>
      <c r="B298" s="31" t="s">
        <v>95</v>
      </c>
      <c r="C298" s="31"/>
      <c r="D298" s="31"/>
      <c r="E298" s="31"/>
      <c r="F298" s="20" t="s">
        <v>96</v>
      </c>
      <c r="G298" s="31">
        <v>6.51</v>
      </c>
      <c r="H298" s="31"/>
      <c r="I298" s="31"/>
      <c r="J298" s="31"/>
      <c r="K298" s="31">
        <v>14.26</v>
      </c>
      <c r="L298" s="31"/>
      <c r="M298" s="31"/>
      <c r="N298" s="31"/>
      <c r="O298" s="31">
        <v>119.02</v>
      </c>
      <c r="P298" s="31"/>
      <c r="Q298" s="31"/>
      <c r="R298" s="31"/>
      <c r="S298" s="31"/>
      <c r="T298" s="31">
        <v>1</v>
      </c>
      <c r="U298" s="31"/>
      <c r="V298" s="31"/>
      <c r="W298" s="135">
        <f>K298*T298</f>
        <v>14.26</v>
      </c>
      <c r="X298" s="135"/>
    </row>
    <row r="299" spans="1:24" ht="10.5" customHeight="1">
      <c r="A299" s="15"/>
      <c r="B299" s="9"/>
      <c r="C299" s="9"/>
      <c r="D299" s="9"/>
      <c r="E299" s="9"/>
      <c r="F299" s="9"/>
      <c r="G299" s="9"/>
      <c r="H299" s="9"/>
      <c r="I299" s="9"/>
      <c r="J299" s="9"/>
      <c r="K299" s="16"/>
      <c r="L299" s="16"/>
      <c r="M299" s="17"/>
      <c r="N299" s="10"/>
      <c r="O299" s="10"/>
      <c r="P299" s="10"/>
      <c r="Q299" s="10"/>
      <c r="R299" s="18"/>
      <c r="S299" s="10"/>
      <c r="T299" s="10"/>
      <c r="U299" s="18"/>
      <c r="V299" s="10"/>
      <c r="W299" s="30" t="s">
        <v>91</v>
      </c>
      <c r="X299" s="29">
        <f>W298+W297</f>
        <v>24.439999999999998</v>
      </c>
    </row>
    <row r="300" spans="1:24" ht="10.5" customHeight="1">
      <c r="A300" s="15"/>
      <c r="B300" s="9"/>
      <c r="C300" s="9"/>
      <c r="D300" s="9"/>
      <c r="E300" s="9"/>
      <c r="F300" s="9"/>
      <c r="G300" s="9"/>
      <c r="H300" s="9"/>
      <c r="I300" s="9"/>
      <c r="J300" s="9"/>
      <c r="K300" s="16"/>
      <c r="L300" s="16"/>
      <c r="M300" s="17"/>
      <c r="N300" s="10"/>
      <c r="O300" s="10"/>
      <c r="P300" s="10"/>
      <c r="Q300" s="10"/>
      <c r="R300" s="18"/>
      <c r="S300" s="10"/>
      <c r="T300" s="10"/>
      <c r="U300" s="18"/>
      <c r="V300" s="10"/>
      <c r="W300" s="30"/>
      <c r="X300" s="28"/>
    </row>
    <row r="301" spans="1:24" ht="10.5" customHeight="1">
      <c r="A301" s="15"/>
      <c r="B301" s="114" t="s">
        <v>80</v>
      </c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9">
        <f>X299</f>
        <v>24.439999999999998</v>
      </c>
    </row>
    <row r="302" spans="1:24" ht="10.5" customHeight="1">
      <c r="A302" s="23"/>
      <c r="B302" s="114" t="s">
        <v>81</v>
      </c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29">
        <v>1</v>
      </c>
    </row>
    <row r="303" spans="1:24" ht="10.5" customHeight="1">
      <c r="A303" s="23"/>
      <c r="B303" s="114" t="s">
        <v>82</v>
      </c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29">
        <f>X301/X302</f>
        <v>24.439999999999998</v>
      </c>
    </row>
    <row r="304" spans="1:24" ht="10.5" customHeight="1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4"/>
      <c r="L304" s="24"/>
      <c r="M304" s="25"/>
      <c r="N304" s="26"/>
      <c r="O304" s="26"/>
      <c r="P304" s="26"/>
      <c r="Q304" s="26"/>
      <c r="R304" s="27"/>
      <c r="S304" s="26"/>
      <c r="T304" s="26"/>
      <c r="U304" s="27"/>
      <c r="V304" s="26"/>
      <c r="W304" s="26"/>
      <c r="X304" s="28"/>
    </row>
    <row r="305" spans="1:24" ht="10.5" customHeight="1">
      <c r="A305" s="23"/>
      <c r="B305" s="109" t="s">
        <v>83</v>
      </c>
      <c r="C305" s="109"/>
      <c r="D305" s="109"/>
      <c r="E305" s="109"/>
      <c r="F305" s="109"/>
      <c r="G305" s="110" t="s">
        <v>79</v>
      </c>
      <c r="H305" s="111"/>
      <c r="I305" s="112"/>
      <c r="J305" s="110" t="s">
        <v>84</v>
      </c>
      <c r="K305" s="111"/>
      <c r="L305" s="112"/>
      <c r="M305" s="110" t="s">
        <v>85</v>
      </c>
      <c r="N305" s="111"/>
      <c r="O305" s="111"/>
      <c r="P305" s="111"/>
      <c r="Q305" s="111"/>
      <c r="R305" s="111"/>
      <c r="S305" s="112"/>
      <c r="T305" s="109" t="s">
        <v>75</v>
      </c>
      <c r="U305" s="109"/>
      <c r="V305" s="109"/>
      <c r="W305" s="113" t="s">
        <v>86</v>
      </c>
      <c r="X305" s="113"/>
    </row>
    <row r="306" spans="1:24" ht="10.5" customHeight="1">
      <c r="A306" s="23"/>
      <c r="B306" s="31" t="s">
        <v>121</v>
      </c>
      <c r="C306" s="31"/>
      <c r="D306" s="31"/>
      <c r="E306" s="31"/>
      <c r="F306" s="31"/>
      <c r="G306" s="32" t="s">
        <v>122</v>
      </c>
      <c r="H306" s="33"/>
      <c r="I306" s="34"/>
      <c r="J306" s="32" t="s">
        <v>15</v>
      </c>
      <c r="K306" s="33"/>
      <c r="L306" s="34"/>
      <c r="M306" s="32">
        <v>500.2</v>
      </c>
      <c r="N306" s="33"/>
      <c r="O306" s="33"/>
      <c r="P306" s="33"/>
      <c r="Q306" s="33"/>
      <c r="R306" s="33"/>
      <c r="S306" s="34"/>
      <c r="T306" s="31">
        <v>1</v>
      </c>
      <c r="U306" s="31"/>
      <c r="V306" s="31"/>
      <c r="W306" s="135">
        <f>T306*M306</f>
        <v>500.2</v>
      </c>
      <c r="X306" s="135"/>
    </row>
    <row r="307" spans="1:24" ht="10.5" customHeight="1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4"/>
      <c r="L307" s="24"/>
      <c r="M307" s="25"/>
      <c r="N307" s="26"/>
      <c r="O307" s="26"/>
      <c r="P307" s="26"/>
      <c r="Q307" s="26"/>
      <c r="R307" s="27"/>
      <c r="S307" s="26"/>
      <c r="T307" s="26"/>
      <c r="U307" s="27"/>
      <c r="V307" s="26"/>
      <c r="W307" s="30" t="s">
        <v>90</v>
      </c>
      <c r="X307" s="29">
        <f>W306</f>
        <v>500.2</v>
      </c>
    </row>
    <row r="308" spans="1:24" ht="10.5" customHeight="1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4"/>
      <c r="L308" s="24"/>
      <c r="M308" s="25"/>
      <c r="N308" s="26"/>
      <c r="O308" s="26"/>
      <c r="P308" s="26"/>
      <c r="Q308" s="26"/>
      <c r="R308" s="27"/>
      <c r="S308" s="26"/>
      <c r="T308" s="26"/>
      <c r="U308" s="27"/>
      <c r="V308" s="26"/>
      <c r="W308" s="26"/>
      <c r="X308" s="28"/>
    </row>
    <row r="309" spans="1:24" ht="10.5" customHeight="1">
      <c r="A309" s="108" t="s">
        <v>14</v>
      </c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4">
        <f>X307+X299</f>
        <v>524.64</v>
      </c>
    </row>
    <row r="310" ht="10.5" customHeight="1"/>
    <row r="311" spans="1:24" ht="10.5" customHeight="1">
      <c r="A311" s="12" t="s">
        <v>8</v>
      </c>
      <c r="B311" s="130" t="s">
        <v>9</v>
      </c>
      <c r="C311" s="130"/>
      <c r="D311" s="130"/>
      <c r="E311" s="130"/>
      <c r="F311" s="130"/>
      <c r="G311" s="130"/>
      <c r="H311" s="130"/>
      <c r="I311" s="130"/>
      <c r="J311" s="130"/>
      <c r="K311" s="131" t="s">
        <v>10</v>
      </c>
      <c r="L311" s="131"/>
      <c r="M311" s="132"/>
      <c r="N311" s="133"/>
      <c r="O311" s="133"/>
      <c r="P311" s="133"/>
      <c r="Q311" s="133"/>
      <c r="R311" s="133"/>
      <c r="S311" s="133"/>
      <c r="T311" s="133"/>
      <c r="U311" s="133"/>
      <c r="V311" s="133"/>
      <c r="W311" s="134"/>
      <c r="X311" s="11" t="s">
        <v>11</v>
      </c>
    </row>
    <row r="312" spans="1:24" ht="10.5" customHeight="1">
      <c r="A312" s="8" t="s">
        <v>46</v>
      </c>
      <c r="B312" s="123" t="s">
        <v>47</v>
      </c>
      <c r="C312" s="123"/>
      <c r="D312" s="123"/>
      <c r="E312" s="123"/>
      <c r="F312" s="123"/>
      <c r="G312" s="123"/>
      <c r="H312" s="123"/>
      <c r="I312" s="123"/>
      <c r="J312" s="123"/>
      <c r="K312" s="124" t="s">
        <v>15</v>
      </c>
      <c r="L312" s="124"/>
      <c r="M312" s="125"/>
      <c r="N312" s="126"/>
      <c r="O312" s="126"/>
      <c r="P312" s="126"/>
      <c r="Q312" s="126"/>
      <c r="R312" s="127"/>
      <c r="S312" s="126"/>
      <c r="T312" s="126"/>
      <c r="U312" s="128"/>
      <c r="V312" s="126"/>
      <c r="W312" s="126"/>
      <c r="X312" s="7">
        <f aca="true" t="shared" si="18" ref="X312">(U312+R312)*M312</f>
        <v>0</v>
      </c>
    </row>
    <row r="313" spans="1:24" ht="10.5" customHeight="1">
      <c r="A313" s="6"/>
      <c r="B313" s="123" t="s">
        <v>123</v>
      </c>
      <c r="C313" s="123"/>
      <c r="D313" s="123"/>
      <c r="E313" s="123"/>
      <c r="F313" s="123"/>
      <c r="G313" s="123"/>
      <c r="H313" s="123"/>
      <c r="I313" s="123"/>
      <c r="J313" s="123"/>
      <c r="K313" s="124"/>
      <c r="L313" s="124"/>
      <c r="M313" s="129"/>
      <c r="N313" s="126"/>
      <c r="O313" s="126"/>
      <c r="P313" s="126"/>
      <c r="Q313" s="126"/>
      <c r="R313" s="127"/>
      <c r="S313" s="126"/>
      <c r="T313" s="126"/>
      <c r="U313" s="127"/>
      <c r="V313" s="126"/>
      <c r="W313" s="126"/>
      <c r="X313" s="7"/>
    </row>
    <row r="314" spans="1:24" ht="10.5" customHeight="1">
      <c r="A314" s="6"/>
      <c r="B314" s="123" t="s">
        <v>124</v>
      </c>
      <c r="C314" s="123"/>
      <c r="D314" s="123"/>
      <c r="E314" s="123"/>
      <c r="F314" s="123"/>
      <c r="G314" s="123"/>
      <c r="H314" s="123"/>
      <c r="I314" s="123"/>
      <c r="J314" s="123"/>
      <c r="K314" s="124"/>
      <c r="L314" s="124"/>
      <c r="M314" s="129"/>
      <c r="N314" s="126"/>
      <c r="O314" s="126"/>
      <c r="P314" s="126"/>
      <c r="Q314" s="126"/>
      <c r="R314" s="127"/>
      <c r="S314" s="126"/>
      <c r="T314" s="126"/>
      <c r="U314" s="127"/>
      <c r="V314" s="126"/>
      <c r="W314" s="126"/>
      <c r="X314" s="7"/>
    </row>
    <row r="315" spans="1:24" ht="10.5" customHeight="1">
      <c r="A315" s="15"/>
      <c r="B315" s="9"/>
      <c r="C315" s="9"/>
      <c r="D315" s="9"/>
      <c r="E315" s="9"/>
      <c r="F315" s="9"/>
      <c r="G315" s="9"/>
      <c r="H315" s="9"/>
      <c r="I315" s="9"/>
      <c r="J315" s="9"/>
      <c r="K315" s="16"/>
      <c r="L315" s="16"/>
      <c r="M315" s="17"/>
      <c r="N315" s="10"/>
      <c r="O315" s="10"/>
      <c r="P315" s="10"/>
      <c r="Q315" s="10"/>
      <c r="R315" s="18"/>
      <c r="S315" s="10"/>
      <c r="T315" s="10"/>
      <c r="U315" s="18"/>
      <c r="V315" s="10"/>
      <c r="W315" s="10"/>
      <c r="X315" s="13"/>
    </row>
    <row r="316" spans="1:24" ht="10.5" customHeight="1">
      <c r="A316" s="15"/>
      <c r="B316" s="109" t="s">
        <v>77</v>
      </c>
      <c r="C316" s="109"/>
      <c r="D316" s="109"/>
      <c r="E316" s="109"/>
      <c r="F316" s="21" t="s">
        <v>79</v>
      </c>
      <c r="G316" s="114" t="s">
        <v>78</v>
      </c>
      <c r="H316" s="114"/>
      <c r="I316" s="114"/>
      <c r="J316" s="114"/>
      <c r="K316" s="109" t="s">
        <v>73</v>
      </c>
      <c r="L316" s="109"/>
      <c r="M316" s="109"/>
      <c r="N316" s="109"/>
      <c r="O316" s="109" t="s">
        <v>74</v>
      </c>
      <c r="P316" s="109"/>
      <c r="Q316" s="109"/>
      <c r="R316" s="109"/>
      <c r="S316" s="109"/>
      <c r="T316" s="109" t="s">
        <v>75</v>
      </c>
      <c r="U316" s="109"/>
      <c r="V316" s="109"/>
      <c r="W316" s="113" t="s">
        <v>76</v>
      </c>
      <c r="X316" s="113"/>
    </row>
    <row r="317" spans="1:24" ht="10.5" customHeight="1">
      <c r="A317" s="15"/>
      <c r="B317" s="31" t="s">
        <v>71</v>
      </c>
      <c r="C317" s="31"/>
      <c r="D317" s="31"/>
      <c r="E317" s="31"/>
      <c r="F317" s="20" t="s">
        <v>72</v>
      </c>
      <c r="G317" s="31">
        <v>4.65</v>
      </c>
      <c r="H317" s="31"/>
      <c r="I317" s="31"/>
      <c r="J317" s="31"/>
      <c r="K317" s="31">
        <v>10.18</v>
      </c>
      <c r="L317" s="31"/>
      <c r="M317" s="31"/>
      <c r="N317" s="31"/>
      <c r="O317" s="31">
        <v>119.02</v>
      </c>
      <c r="P317" s="31"/>
      <c r="Q317" s="31"/>
      <c r="R317" s="31"/>
      <c r="S317" s="31"/>
      <c r="T317" s="31">
        <v>0.3168</v>
      </c>
      <c r="U317" s="31"/>
      <c r="V317" s="31"/>
      <c r="W317" s="135">
        <f>K317*T317</f>
        <v>3.2250240000000003</v>
      </c>
      <c r="X317" s="135"/>
    </row>
    <row r="318" spans="1:24" ht="10.5" customHeight="1">
      <c r="A318" s="15"/>
      <c r="B318" s="31" t="s">
        <v>95</v>
      </c>
      <c r="C318" s="31"/>
      <c r="D318" s="31"/>
      <c r="E318" s="31"/>
      <c r="F318" s="20" t="s">
        <v>96</v>
      </c>
      <c r="G318" s="31">
        <v>6.51</v>
      </c>
      <c r="H318" s="31"/>
      <c r="I318" s="31"/>
      <c r="J318" s="31"/>
      <c r="K318" s="31">
        <v>14.26</v>
      </c>
      <c r="L318" s="31"/>
      <c r="M318" s="31"/>
      <c r="N318" s="31"/>
      <c r="O318" s="31">
        <v>119.02</v>
      </c>
      <c r="P318" s="31"/>
      <c r="Q318" s="31"/>
      <c r="R318" s="31"/>
      <c r="S318" s="31"/>
      <c r="T318" s="31">
        <v>0.3</v>
      </c>
      <c r="U318" s="31"/>
      <c r="V318" s="31"/>
      <c r="W318" s="135">
        <f>K318*T318</f>
        <v>4.278</v>
      </c>
      <c r="X318" s="135"/>
    </row>
    <row r="319" spans="1:24" ht="10.5" customHeight="1">
      <c r="A319" s="15"/>
      <c r="B319" s="31" t="s">
        <v>125</v>
      </c>
      <c r="C319" s="31"/>
      <c r="D319" s="31"/>
      <c r="E319" s="31"/>
      <c r="F319" s="20" t="s">
        <v>126</v>
      </c>
      <c r="G319" s="31">
        <v>6.51</v>
      </c>
      <c r="H319" s="31"/>
      <c r="I319" s="31"/>
      <c r="J319" s="31"/>
      <c r="K319" s="31">
        <v>14.26</v>
      </c>
      <c r="L319" s="31"/>
      <c r="M319" s="31"/>
      <c r="N319" s="31"/>
      <c r="O319" s="31">
        <v>119.02</v>
      </c>
      <c r="P319" s="31"/>
      <c r="Q319" s="31"/>
      <c r="R319" s="31"/>
      <c r="S319" s="31"/>
      <c r="T319" s="31">
        <v>0.0312</v>
      </c>
      <c r="U319" s="31"/>
      <c r="V319" s="31"/>
      <c r="W319" s="135">
        <f>K319*T319</f>
        <v>0.444912</v>
      </c>
      <c r="X319" s="135"/>
    </row>
    <row r="320" spans="1:24" ht="10.5" customHeight="1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16"/>
      <c r="L320" s="16"/>
      <c r="M320" s="17"/>
      <c r="N320" s="10"/>
      <c r="O320" s="10"/>
      <c r="P320" s="10"/>
      <c r="Q320" s="10"/>
      <c r="R320" s="18"/>
      <c r="S320" s="10"/>
      <c r="T320" s="10"/>
      <c r="U320" s="18"/>
      <c r="V320" s="10"/>
      <c r="W320" s="30" t="s">
        <v>91</v>
      </c>
      <c r="X320" s="29">
        <f>W318+W317+W319</f>
        <v>7.947936</v>
      </c>
    </row>
    <row r="321" spans="1:24" ht="10.5" customHeight="1">
      <c r="A321" s="15"/>
      <c r="B321" s="9"/>
      <c r="C321" s="9"/>
      <c r="D321" s="9"/>
      <c r="E321" s="9"/>
      <c r="F321" s="9"/>
      <c r="G321" s="9"/>
      <c r="H321" s="9"/>
      <c r="I321" s="9"/>
      <c r="J321" s="9"/>
      <c r="K321" s="16"/>
      <c r="L321" s="16"/>
      <c r="M321" s="17"/>
      <c r="N321" s="10"/>
      <c r="O321" s="10"/>
      <c r="P321" s="10"/>
      <c r="Q321" s="10"/>
      <c r="R321" s="18"/>
      <c r="S321" s="10"/>
      <c r="T321" s="10"/>
      <c r="U321" s="18"/>
      <c r="V321" s="10"/>
      <c r="W321" s="30"/>
      <c r="X321" s="28"/>
    </row>
    <row r="322" spans="1:24" ht="10.5" customHeight="1">
      <c r="A322" s="15"/>
      <c r="B322" s="114" t="s">
        <v>80</v>
      </c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9">
        <f>X320</f>
        <v>7.947936</v>
      </c>
    </row>
    <row r="323" spans="1:24" ht="10.5" customHeight="1">
      <c r="A323" s="23"/>
      <c r="B323" s="114" t="s">
        <v>81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29">
        <v>1</v>
      </c>
    </row>
    <row r="324" spans="1:24" ht="10.5" customHeight="1">
      <c r="A324" s="23"/>
      <c r="B324" s="114" t="s">
        <v>82</v>
      </c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29">
        <f>X322/X323</f>
        <v>7.947936</v>
      </c>
    </row>
    <row r="325" spans="1:24" ht="10.5" customHeight="1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4"/>
      <c r="L325" s="24"/>
      <c r="M325" s="25"/>
      <c r="N325" s="26"/>
      <c r="O325" s="26"/>
      <c r="P325" s="26"/>
      <c r="Q325" s="26"/>
      <c r="R325" s="27"/>
      <c r="S325" s="26"/>
      <c r="T325" s="26"/>
      <c r="U325" s="27"/>
      <c r="V325" s="26"/>
      <c r="W325" s="26"/>
      <c r="X325" s="28"/>
    </row>
    <row r="326" spans="1:24" ht="10.5" customHeight="1">
      <c r="A326" s="23"/>
      <c r="B326" s="109" t="s">
        <v>83</v>
      </c>
      <c r="C326" s="109"/>
      <c r="D326" s="109"/>
      <c r="E326" s="109"/>
      <c r="F326" s="109"/>
      <c r="G326" s="110" t="s">
        <v>79</v>
      </c>
      <c r="H326" s="111"/>
      <c r="I326" s="112"/>
      <c r="J326" s="110" t="s">
        <v>84</v>
      </c>
      <c r="K326" s="111"/>
      <c r="L326" s="112"/>
      <c r="M326" s="110" t="s">
        <v>85</v>
      </c>
      <c r="N326" s="111"/>
      <c r="O326" s="111"/>
      <c r="P326" s="111"/>
      <c r="Q326" s="111"/>
      <c r="R326" s="111"/>
      <c r="S326" s="112"/>
      <c r="T326" s="109" t="s">
        <v>75</v>
      </c>
      <c r="U326" s="109"/>
      <c r="V326" s="109"/>
      <c r="W326" s="113" t="s">
        <v>86</v>
      </c>
      <c r="X326" s="113"/>
    </row>
    <row r="327" spans="1:24" ht="10.5" customHeight="1">
      <c r="A327" s="23"/>
      <c r="B327" s="31" t="s">
        <v>134</v>
      </c>
      <c r="C327" s="31"/>
      <c r="D327" s="31"/>
      <c r="E327" s="31"/>
      <c r="F327" s="31"/>
      <c r="G327" s="32">
        <v>1698</v>
      </c>
      <c r="H327" s="33"/>
      <c r="I327" s="34"/>
      <c r="J327" s="32" t="s">
        <v>141</v>
      </c>
      <c r="K327" s="33"/>
      <c r="L327" s="34"/>
      <c r="M327" s="35">
        <v>12</v>
      </c>
      <c r="N327" s="36"/>
      <c r="O327" s="36"/>
      <c r="P327" s="36"/>
      <c r="Q327" s="36"/>
      <c r="R327" s="36"/>
      <c r="S327" s="37"/>
      <c r="T327" s="38">
        <v>0.0072</v>
      </c>
      <c r="U327" s="38"/>
      <c r="V327" s="38"/>
      <c r="W327" s="39">
        <f aca="true" t="shared" si="19" ref="W327:W328">T327*M327</f>
        <v>0.0864</v>
      </c>
      <c r="X327" s="39"/>
    </row>
    <row r="328" spans="1:24" ht="10.5" customHeight="1">
      <c r="A328" s="23"/>
      <c r="B328" s="31" t="s">
        <v>135</v>
      </c>
      <c r="C328" s="31"/>
      <c r="D328" s="31"/>
      <c r="E328" s="31"/>
      <c r="F328" s="31"/>
      <c r="G328" s="32">
        <v>1672</v>
      </c>
      <c r="H328" s="33"/>
      <c r="I328" s="34"/>
      <c r="J328" s="32" t="s">
        <v>15</v>
      </c>
      <c r="K328" s="33"/>
      <c r="L328" s="34"/>
      <c r="M328" s="35">
        <v>1.74</v>
      </c>
      <c r="N328" s="36"/>
      <c r="O328" s="36"/>
      <c r="P328" s="36"/>
      <c r="Q328" s="36"/>
      <c r="R328" s="36"/>
      <c r="S328" s="37"/>
      <c r="T328" s="38">
        <v>0.06</v>
      </c>
      <c r="U328" s="38"/>
      <c r="V328" s="38"/>
      <c r="W328" s="39">
        <f t="shared" si="19"/>
        <v>0.10439999999999999</v>
      </c>
      <c r="X328" s="39"/>
    </row>
    <row r="329" spans="1:24" ht="10.5" customHeight="1">
      <c r="A329" s="23"/>
      <c r="B329" s="40" t="s">
        <v>136</v>
      </c>
      <c r="C329" s="41"/>
      <c r="D329" s="41"/>
      <c r="E329" s="41"/>
      <c r="F329" s="42"/>
      <c r="G329" s="46">
        <v>2712</v>
      </c>
      <c r="H329" s="47"/>
      <c r="I329" s="48"/>
      <c r="J329" s="46" t="s">
        <v>15</v>
      </c>
      <c r="K329" s="47"/>
      <c r="L329" s="48"/>
      <c r="M329" s="52">
        <v>25.55</v>
      </c>
      <c r="N329" s="53"/>
      <c r="O329" s="53"/>
      <c r="P329" s="53"/>
      <c r="Q329" s="53"/>
      <c r="R329" s="53"/>
      <c r="S329" s="54"/>
      <c r="T329" s="58">
        <v>0.0384</v>
      </c>
      <c r="U329" s="59"/>
      <c r="V329" s="60"/>
      <c r="W329" s="80">
        <f>T329*M329</f>
        <v>0.98112</v>
      </c>
      <c r="X329" s="81"/>
    </row>
    <row r="330" spans="1:24" ht="10.5" customHeight="1">
      <c r="A330" s="23"/>
      <c r="B330" s="43"/>
      <c r="C330" s="44"/>
      <c r="D330" s="44"/>
      <c r="E330" s="44"/>
      <c r="F330" s="45"/>
      <c r="G330" s="49"/>
      <c r="H330" s="50"/>
      <c r="I330" s="51"/>
      <c r="J330" s="49"/>
      <c r="K330" s="50"/>
      <c r="L330" s="51"/>
      <c r="M330" s="55"/>
      <c r="N330" s="56"/>
      <c r="O330" s="56"/>
      <c r="P330" s="56"/>
      <c r="Q330" s="56"/>
      <c r="R330" s="56"/>
      <c r="S330" s="57"/>
      <c r="T330" s="61"/>
      <c r="U330" s="62"/>
      <c r="V330" s="63"/>
      <c r="W330" s="84"/>
      <c r="X330" s="85"/>
    </row>
    <row r="331" spans="1:24" ht="10.5" customHeight="1">
      <c r="A331" s="23"/>
      <c r="B331" s="40" t="s">
        <v>137</v>
      </c>
      <c r="C331" s="41"/>
      <c r="D331" s="41"/>
      <c r="E331" s="41"/>
      <c r="F331" s="42"/>
      <c r="G331" s="46">
        <v>2788</v>
      </c>
      <c r="H331" s="47"/>
      <c r="I331" s="48"/>
      <c r="J331" s="46" t="s">
        <v>15</v>
      </c>
      <c r="K331" s="47"/>
      <c r="L331" s="48"/>
      <c r="M331" s="52">
        <v>1.55</v>
      </c>
      <c r="N331" s="53"/>
      <c r="O331" s="53"/>
      <c r="P331" s="53"/>
      <c r="Q331" s="53"/>
      <c r="R331" s="53"/>
      <c r="S331" s="54"/>
      <c r="T331" s="58">
        <v>0.0006</v>
      </c>
      <c r="U331" s="59"/>
      <c r="V331" s="60"/>
      <c r="W331" s="64"/>
      <c r="X331" s="65"/>
    </row>
    <row r="332" spans="1:24" ht="10.5" customHeight="1">
      <c r="A332" s="23"/>
      <c r="B332" s="68"/>
      <c r="C332" s="69"/>
      <c r="D332" s="69"/>
      <c r="E332" s="69"/>
      <c r="F332" s="70"/>
      <c r="G332" s="71"/>
      <c r="H332" s="72"/>
      <c r="I332" s="73"/>
      <c r="J332" s="71"/>
      <c r="K332" s="72"/>
      <c r="L332" s="73"/>
      <c r="M332" s="74"/>
      <c r="N332" s="75"/>
      <c r="O332" s="75"/>
      <c r="P332" s="75"/>
      <c r="Q332" s="75"/>
      <c r="R332" s="75"/>
      <c r="S332" s="76"/>
      <c r="T332" s="77"/>
      <c r="U332" s="78"/>
      <c r="V332" s="79"/>
      <c r="W332" s="86"/>
      <c r="X332" s="87"/>
    </row>
    <row r="333" spans="1:24" ht="10.5" customHeight="1">
      <c r="A333" s="23"/>
      <c r="B333" s="68"/>
      <c r="C333" s="69"/>
      <c r="D333" s="69"/>
      <c r="E333" s="69"/>
      <c r="F333" s="70"/>
      <c r="G333" s="71"/>
      <c r="H333" s="72"/>
      <c r="I333" s="73"/>
      <c r="J333" s="71"/>
      <c r="K333" s="72"/>
      <c r="L333" s="73"/>
      <c r="M333" s="74"/>
      <c r="N333" s="75"/>
      <c r="O333" s="75"/>
      <c r="P333" s="75"/>
      <c r="Q333" s="75"/>
      <c r="R333" s="75"/>
      <c r="S333" s="76"/>
      <c r="T333" s="77"/>
      <c r="U333" s="78"/>
      <c r="V333" s="79"/>
      <c r="W333" s="86"/>
      <c r="X333" s="87"/>
    </row>
    <row r="334" spans="1:24" ht="10.5" customHeight="1">
      <c r="A334" s="23"/>
      <c r="B334" s="43"/>
      <c r="C334" s="44"/>
      <c r="D334" s="44"/>
      <c r="E334" s="44"/>
      <c r="F334" s="45"/>
      <c r="G334" s="49"/>
      <c r="H334" s="50"/>
      <c r="I334" s="51"/>
      <c r="J334" s="49"/>
      <c r="K334" s="50"/>
      <c r="L334" s="51"/>
      <c r="M334" s="55"/>
      <c r="N334" s="56"/>
      <c r="O334" s="56"/>
      <c r="P334" s="56"/>
      <c r="Q334" s="56"/>
      <c r="R334" s="56"/>
      <c r="S334" s="57"/>
      <c r="T334" s="61"/>
      <c r="U334" s="62"/>
      <c r="V334" s="63"/>
      <c r="W334" s="66"/>
      <c r="X334" s="67"/>
    </row>
    <row r="335" spans="1:24" ht="10.5" customHeight="1">
      <c r="A335" s="23"/>
      <c r="B335" s="40" t="s">
        <v>137</v>
      </c>
      <c r="C335" s="41"/>
      <c r="D335" s="41"/>
      <c r="E335" s="41"/>
      <c r="F335" s="42"/>
      <c r="G335" s="46">
        <v>2789</v>
      </c>
      <c r="H335" s="47"/>
      <c r="I335" s="48"/>
      <c r="J335" s="46" t="s">
        <v>15</v>
      </c>
      <c r="K335" s="47"/>
      <c r="L335" s="48"/>
      <c r="M335" s="52">
        <v>1.55</v>
      </c>
      <c r="N335" s="53"/>
      <c r="O335" s="53"/>
      <c r="P335" s="53"/>
      <c r="Q335" s="53"/>
      <c r="R335" s="53"/>
      <c r="S335" s="54"/>
      <c r="T335" s="58">
        <v>0.0012</v>
      </c>
      <c r="U335" s="59"/>
      <c r="V335" s="60"/>
      <c r="W335" s="64"/>
      <c r="X335" s="65"/>
    </row>
    <row r="336" spans="1:24" ht="10.5" customHeight="1">
      <c r="A336" s="23"/>
      <c r="B336" s="68"/>
      <c r="C336" s="69"/>
      <c r="D336" s="69"/>
      <c r="E336" s="69"/>
      <c r="F336" s="70"/>
      <c r="G336" s="71"/>
      <c r="H336" s="72"/>
      <c r="I336" s="73"/>
      <c r="J336" s="71"/>
      <c r="K336" s="72"/>
      <c r="L336" s="73"/>
      <c r="M336" s="74"/>
      <c r="N336" s="75"/>
      <c r="O336" s="75"/>
      <c r="P336" s="75"/>
      <c r="Q336" s="75"/>
      <c r="R336" s="75"/>
      <c r="S336" s="76"/>
      <c r="T336" s="77"/>
      <c r="U336" s="78"/>
      <c r="V336" s="79"/>
      <c r="W336" s="86"/>
      <c r="X336" s="87"/>
    </row>
    <row r="337" spans="1:24" ht="10.5" customHeight="1">
      <c r="A337" s="23"/>
      <c r="B337" s="68"/>
      <c r="C337" s="69"/>
      <c r="D337" s="69"/>
      <c r="E337" s="69"/>
      <c r="F337" s="70"/>
      <c r="G337" s="71"/>
      <c r="H337" s="72"/>
      <c r="I337" s="73"/>
      <c r="J337" s="71"/>
      <c r="K337" s="72"/>
      <c r="L337" s="73"/>
      <c r="M337" s="74"/>
      <c r="N337" s="75"/>
      <c r="O337" s="75"/>
      <c r="P337" s="75"/>
      <c r="Q337" s="75"/>
      <c r="R337" s="75"/>
      <c r="S337" s="76"/>
      <c r="T337" s="77"/>
      <c r="U337" s="78"/>
      <c r="V337" s="79"/>
      <c r="W337" s="86"/>
      <c r="X337" s="87"/>
    </row>
    <row r="338" spans="1:24" ht="10.5" customHeight="1">
      <c r="A338" s="23"/>
      <c r="B338" s="43"/>
      <c r="C338" s="44"/>
      <c r="D338" s="44"/>
      <c r="E338" s="44"/>
      <c r="F338" s="45"/>
      <c r="G338" s="49"/>
      <c r="H338" s="50"/>
      <c r="I338" s="51"/>
      <c r="J338" s="49"/>
      <c r="K338" s="50"/>
      <c r="L338" s="51"/>
      <c r="M338" s="55"/>
      <c r="N338" s="56"/>
      <c r="O338" s="56"/>
      <c r="P338" s="56"/>
      <c r="Q338" s="56"/>
      <c r="R338" s="56"/>
      <c r="S338" s="57"/>
      <c r="T338" s="61"/>
      <c r="U338" s="62"/>
      <c r="V338" s="63"/>
      <c r="W338" s="66"/>
      <c r="X338" s="67"/>
    </row>
    <row r="339" spans="1:24" ht="10.5" customHeight="1">
      <c r="A339" s="23"/>
      <c r="B339" s="40" t="s">
        <v>137</v>
      </c>
      <c r="C339" s="41"/>
      <c r="D339" s="41"/>
      <c r="E339" s="41"/>
      <c r="F339" s="42"/>
      <c r="G339" s="46">
        <v>2790</v>
      </c>
      <c r="H339" s="47"/>
      <c r="I339" s="48"/>
      <c r="J339" s="46" t="s">
        <v>15</v>
      </c>
      <c r="K339" s="47"/>
      <c r="L339" s="48"/>
      <c r="M339" s="52">
        <v>1.55</v>
      </c>
      <c r="N339" s="53"/>
      <c r="O339" s="53"/>
      <c r="P339" s="53"/>
      <c r="Q339" s="53"/>
      <c r="R339" s="53"/>
      <c r="S339" s="54"/>
      <c r="T339" s="58">
        <v>0.0007</v>
      </c>
      <c r="U339" s="59"/>
      <c r="V339" s="60"/>
      <c r="W339" s="64"/>
      <c r="X339" s="65"/>
    </row>
    <row r="340" spans="1:24" ht="10.5" customHeight="1">
      <c r="A340" s="23"/>
      <c r="B340" s="68"/>
      <c r="C340" s="69"/>
      <c r="D340" s="69"/>
      <c r="E340" s="69"/>
      <c r="F340" s="70"/>
      <c r="G340" s="71"/>
      <c r="H340" s="72"/>
      <c r="I340" s="73"/>
      <c r="J340" s="71"/>
      <c r="K340" s="72"/>
      <c r="L340" s="73"/>
      <c r="M340" s="74"/>
      <c r="N340" s="75"/>
      <c r="O340" s="75"/>
      <c r="P340" s="75"/>
      <c r="Q340" s="75"/>
      <c r="R340" s="75"/>
      <c r="S340" s="76"/>
      <c r="T340" s="77"/>
      <c r="U340" s="78"/>
      <c r="V340" s="79"/>
      <c r="W340" s="86"/>
      <c r="X340" s="87"/>
    </row>
    <row r="341" spans="1:24" ht="10.5" customHeight="1">
      <c r="A341" s="23"/>
      <c r="B341" s="68"/>
      <c r="C341" s="69"/>
      <c r="D341" s="69"/>
      <c r="E341" s="69"/>
      <c r="F341" s="70"/>
      <c r="G341" s="71"/>
      <c r="H341" s="72"/>
      <c r="I341" s="73"/>
      <c r="J341" s="71"/>
      <c r="K341" s="72"/>
      <c r="L341" s="73"/>
      <c r="M341" s="74"/>
      <c r="N341" s="75"/>
      <c r="O341" s="75"/>
      <c r="P341" s="75"/>
      <c r="Q341" s="75"/>
      <c r="R341" s="75"/>
      <c r="S341" s="76"/>
      <c r="T341" s="77"/>
      <c r="U341" s="78"/>
      <c r="V341" s="79"/>
      <c r="W341" s="86"/>
      <c r="X341" s="87"/>
    </row>
    <row r="342" spans="1:24" ht="10.5" customHeight="1">
      <c r="A342" s="23"/>
      <c r="B342" s="43"/>
      <c r="C342" s="44"/>
      <c r="D342" s="44"/>
      <c r="E342" s="44"/>
      <c r="F342" s="45"/>
      <c r="G342" s="49"/>
      <c r="H342" s="50"/>
      <c r="I342" s="51"/>
      <c r="J342" s="49"/>
      <c r="K342" s="50"/>
      <c r="L342" s="51"/>
      <c r="M342" s="55"/>
      <c r="N342" s="56"/>
      <c r="O342" s="56"/>
      <c r="P342" s="56"/>
      <c r="Q342" s="56"/>
      <c r="R342" s="56"/>
      <c r="S342" s="57"/>
      <c r="T342" s="61"/>
      <c r="U342" s="62"/>
      <c r="V342" s="63"/>
      <c r="W342" s="66"/>
      <c r="X342" s="67"/>
    </row>
    <row r="343" spans="1:24" ht="10.5" customHeight="1">
      <c r="A343" s="23"/>
      <c r="B343" s="31" t="s">
        <v>138</v>
      </c>
      <c r="C343" s="31"/>
      <c r="D343" s="31"/>
      <c r="E343" s="31"/>
      <c r="F343" s="31"/>
      <c r="G343" s="32" t="s">
        <v>140</v>
      </c>
      <c r="H343" s="33"/>
      <c r="I343" s="34"/>
      <c r="J343" s="32" t="s">
        <v>15</v>
      </c>
      <c r="K343" s="33"/>
      <c r="L343" s="34"/>
      <c r="M343" s="35">
        <v>64.74</v>
      </c>
      <c r="N343" s="36"/>
      <c r="O343" s="36"/>
      <c r="P343" s="36"/>
      <c r="Q343" s="36"/>
      <c r="R343" s="36"/>
      <c r="S343" s="37"/>
      <c r="T343" s="38">
        <v>1</v>
      </c>
      <c r="U343" s="38"/>
      <c r="V343" s="38"/>
      <c r="W343" s="39">
        <f aca="true" t="shared" si="20" ref="W343">T343*M343</f>
        <v>64.74</v>
      </c>
      <c r="X343" s="39"/>
    </row>
    <row r="344" spans="1:24" ht="10.5" customHeight="1">
      <c r="A344" s="23"/>
      <c r="B344" s="40" t="s">
        <v>139</v>
      </c>
      <c r="C344" s="41"/>
      <c r="D344" s="41"/>
      <c r="E344" s="41"/>
      <c r="F344" s="42"/>
      <c r="G344" s="46" t="s">
        <v>128</v>
      </c>
      <c r="H344" s="47"/>
      <c r="I344" s="48"/>
      <c r="J344" s="46" t="s">
        <v>15</v>
      </c>
      <c r="K344" s="47"/>
      <c r="L344" s="48"/>
      <c r="M344" s="52">
        <v>25.9</v>
      </c>
      <c r="N344" s="53"/>
      <c r="O344" s="53"/>
      <c r="P344" s="53"/>
      <c r="Q344" s="53"/>
      <c r="R344" s="53"/>
      <c r="S344" s="54"/>
      <c r="T344" s="58">
        <v>1</v>
      </c>
      <c r="U344" s="59"/>
      <c r="V344" s="60"/>
      <c r="W344" s="64">
        <f>T344*M344</f>
        <v>25.9</v>
      </c>
      <c r="X344" s="65"/>
    </row>
    <row r="345" spans="1:24" ht="10.5" customHeight="1">
      <c r="A345" s="23"/>
      <c r="B345" s="43"/>
      <c r="C345" s="44"/>
      <c r="D345" s="44"/>
      <c r="E345" s="44"/>
      <c r="F345" s="45"/>
      <c r="G345" s="49"/>
      <c r="H345" s="50"/>
      <c r="I345" s="51"/>
      <c r="J345" s="49"/>
      <c r="K345" s="50"/>
      <c r="L345" s="51"/>
      <c r="M345" s="55"/>
      <c r="N345" s="56"/>
      <c r="O345" s="56"/>
      <c r="P345" s="56"/>
      <c r="Q345" s="56"/>
      <c r="R345" s="56"/>
      <c r="S345" s="57"/>
      <c r="T345" s="61"/>
      <c r="U345" s="62"/>
      <c r="V345" s="63"/>
      <c r="W345" s="66"/>
      <c r="X345" s="67"/>
    </row>
    <row r="346" spans="1:24" ht="10.5" customHeight="1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4"/>
      <c r="L346" s="24"/>
      <c r="M346" s="25"/>
      <c r="N346" s="26"/>
      <c r="O346" s="26"/>
      <c r="P346" s="26"/>
      <c r="Q346" s="26"/>
      <c r="R346" s="27"/>
      <c r="S346" s="26"/>
      <c r="T346" s="26"/>
      <c r="U346" s="27"/>
      <c r="V346" s="26"/>
      <c r="W346" s="30" t="s">
        <v>90</v>
      </c>
      <c r="X346" s="29">
        <f>W343+W344+W329+W328+W327</f>
        <v>91.81191999999999</v>
      </c>
    </row>
    <row r="347" spans="1:24" ht="10.5" customHeight="1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4"/>
      <c r="L347" s="24"/>
      <c r="M347" s="25"/>
      <c r="N347" s="26"/>
      <c r="O347" s="26"/>
      <c r="P347" s="26"/>
      <c r="Q347" s="26"/>
      <c r="R347" s="27"/>
      <c r="S347" s="26"/>
      <c r="T347" s="26"/>
      <c r="U347" s="27"/>
      <c r="V347" s="26"/>
      <c r="W347" s="26"/>
      <c r="X347" s="28"/>
    </row>
    <row r="348" spans="1:24" ht="10.5" customHeight="1">
      <c r="A348" s="108" t="s">
        <v>14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4">
        <f>X346+X320</f>
        <v>99.75985599999998</v>
      </c>
    </row>
    <row r="349" ht="10.5" customHeight="1"/>
    <row r="350" spans="1:24" ht="10.5" customHeight="1">
      <c r="A350" s="12" t="s">
        <v>8</v>
      </c>
      <c r="B350" s="130" t="s">
        <v>9</v>
      </c>
      <c r="C350" s="130"/>
      <c r="D350" s="130"/>
      <c r="E350" s="130"/>
      <c r="F350" s="130"/>
      <c r="G350" s="130"/>
      <c r="H350" s="130"/>
      <c r="I350" s="130"/>
      <c r="J350" s="130"/>
      <c r="K350" s="131" t="s">
        <v>10</v>
      </c>
      <c r="L350" s="131"/>
      <c r="M350" s="132"/>
      <c r="N350" s="133"/>
      <c r="O350" s="133"/>
      <c r="P350" s="133"/>
      <c r="Q350" s="133"/>
      <c r="R350" s="133"/>
      <c r="S350" s="133"/>
      <c r="T350" s="133"/>
      <c r="U350" s="133"/>
      <c r="V350" s="133"/>
      <c r="W350" s="134"/>
      <c r="X350" s="11" t="s">
        <v>11</v>
      </c>
    </row>
    <row r="351" spans="1:24" ht="10.5" customHeight="1">
      <c r="A351" s="8" t="s">
        <v>48</v>
      </c>
      <c r="B351" s="123" t="s">
        <v>49</v>
      </c>
      <c r="C351" s="123"/>
      <c r="D351" s="123"/>
      <c r="E351" s="123"/>
      <c r="F351" s="123"/>
      <c r="G351" s="123"/>
      <c r="H351" s="123"/>
      <c r="I351" s="123"/>
      <c r="J351" s="123"/>
      <c r="K351" s="124" t="s">
        <v>15</v>
      </c>
      <c r="L351" s="124"/>
      <c r="M351" s="125"/>
      <c r="N351" s="126"/>
      <c r="O351" s="126"/>
      <c r="P351" s="126"/>
      <c r="Q351" s="126"/>
      <c r="R351" s="127"/>
      <c r="S351" s="126"/>
      <c r="T351" s="126"/>
      <c r="U351" s="128"/>
      <c r="V351" s="126"/>
      <c r="W351" s="126"/>
      <c r="X351" s="7">
        <f aca="true" t="shared" si="21" ref="X351">(U351+R351)*M351</f>
        <v>0</v>
      </c>
    </row>
    <row r="352" spans="1:24" ht="10.5" customHeight="1">
      <c r="A352" s="6"/>
      <c r="B352" s="123" t="s">
        <v>123</v>
      </c>
      <c r="C352" s="123"/>
      <c r="D352" s="123"/>
      <c r="E352" s="123"/>
      <c r="F352" s="123"/>
      <c r="G352" s="123"/>
      <c r="H352" s="123"/>
      <c r="I352" s="123"/>
      <c r="J352" s="123"/>
      <c r="K352" s="124"/>
      <c r="L352" s="124"/>
      <c r="M352" s="129"/>
      <c r="N352" s="126"/>
      <c r="O352" s="126"/>
      <c r="P352" s="126"/>
      <c r="Q352" s="126"/>
      <c r="R352" s="127"/>
      <c r="S352" s="126"/>
      <c r="T352" s="126"/>
      <c r="U352" s="127"/>
      <c r="V352" s="126"/>
      <c r="W352" s="126"/>
      <c r="X352" s="7"/>
    </row>
    <row r="353" spans="1:24" ht="10.5" customHeight="1">
      <c r="A353" s="6"/>
      <c r="B353" s="123" t="s">
        <v>124</v>
      </c>
      <c r="C353" s="123"/>
      <c r="D353" s="123"/>
      <c r="E353" s="123"/>
      <c r="F353" s="123"/>
      <c r="G353" s="123"/>
      <c r="H353" s="123"/>
      <c r="I353" s="123"/>
      <c r="J353" s="123"/>
      <c r="K353" s="124"/>
      <c r="L353" s="124"/>
      <c r="M353" s="129"/>
      <c r="N353" s="126"/>
      <c r="O353" s="126"/>
      <c r="P353" s="126"/>
      <c r="Q353" s="126"/>
      <c r="R353" s="127"/>
      <c r="S353" s="126"/>
      <c r="T353" s="126"/>
      <c r="U353" s="127"/>
      <c r="V353" s="126"/>
      <c r="W353" s="126"/>
      <c r="X353" s="7"/>
    </row>
    <row r="354" spans="1:24" ht="10.5" customHeight="1">
      <c r="A354" s="15"/>
      <c r="B354" s="9"/>
      <c r="C354" s="9"/>
      <c r="D354" s="9"/>
      <c r="E354" s="9"/>
      <c r="F354" s="9"/>
      <c r="G354" s="9"/>
      <c r="H354" s="9"/>
      <c r="I354" s="9"/>
      <c r="J354" s="9"/>
      <c r="K354" s="16"/>
      <c r="L354" s="16"/>
      <c r="M354" s="17"/>
      <c r="N354" s="10"/>
      <c r="O354" s="10"/>
      <c r="P354" s="10"/>
      <c r="Q354" s="10"/>
      <c r="R354" s="18"/>
      <c r="S354" s="10"/>
      <c r="T354" s="10"/>
      <c r="U354" s="18"/>
      <c r="V354" s="10"/>
      <c r="W354" s="10"/>
      <c r="X354" s="13"/>
    </row>
    <row r="355" spans="1:24" ht="10.5" customHeight="1">
      <c r="A355" s="15"/>
      <c r="B355" s="109" t="s">
        <v>77</v>
      </c>
      <c r="C355" s="109"/>
      <c r="D355" s="109"/>
      <c r="E355" s="109"/>
      <c r="F355" s="21" t="s">
        <v>79</v>
      </c>
      <c r="G355" s="114" t="s">
        <v>78</v>
      </c>
      <c r="H355" s="114"/>
      <c r="I355" s="114"/>
      <c r="J355" s="114"/>
      <c r="K355" s="109" t="s">
        <v>73</v>
      </c>
      <c r="L355" s="109"/>
      <c r="M355" s="109"/>
      <c r="N355" s="109"/>
      <c r="O355" s="109" t="s">
        <v>74</v>
      </c>
      <c r="P355" s="109"/>
      <c r="Q355" s="109"/>
      <c r="R355" s="109"/>
      <c r="S355" s="109"/>
      <c r="T355" s="109" t="s">
        <v>75</v>
      </c>
      <c r="U355" s="109"/>
      <c r="V355" s="109"/>
      <c r="W355" s="113" t="s">
        <v>76</v>
      </c>
      <c r="X355" s="113"/>
    </row>
    <row r="356" spans="1:24" ht="10.5" customHeight="1">
      <c r="A356" s="15"/>
      <c r="B356" s="31" t="s">
        <v>71</v>
      </c>
      <c r="C356" s="31"/>
      <c r="D356" s="31"/>
      <c r="E356" s="31"/>
      <c r="F356" s="20" t="s">
        <v>72</v>
      </c>
      <c r="G356" s="31">
        <v>4.65</v>
      </c>
      <c r="H356" s="31"/>
      <c r="I356" s="31"/>
      <c r="J356" s="31"/>
      <c r="K356" s="31">
        <v>10.18</v>
      </c>
      <c r="L356" s="31"/>
      <c r="M356" s="31"/>
      <c r="N356" s="31"/>
      <c r="O356" s="31">
        <v>119.02</v>
      </c>
      <c r="P356" s="31"/>
      <c r="Q356" s="31"/>
      <c r="R356" s="31"/>
      <c r="S356" s="31"/>
      <c r="T356" s="31">
        <v>0.3497</v>
      </c>
      <c r="U356" s="31"/>
      <c r="V356" s="31"/>
      <c r="W356" s="135">
        <f>K356*T356</f>
        <v>3.559946</v>
      </c>
      <c r="X356" s="135"/>
    </row>
    <row r="357" spans="1:24" ht="10.5" customHeight="1">
      <c r="A357" s="15"/>
      <c r="B357" s="31" t="s">
        <v>95</v>
      </c>
      <c r="C357" s="31"/>
      <c r="D357" s="31"/>
      <c r="E357" s="31"/>
      <c r="F357" s="20" t="s">
        <v>96</v>
      </c>
      <c r="G357" s="31">
        <v>6.51</v>
      </c>
      <c r="H357" s="31"/>
      <c r="I357" s="31"/>
      <c r="J357" s="31"/>
      <c r="K357" s="31">
        <v>14.26</v>
      </c>
      <c r="L357" s="31"/>
      <c r="M357" s="31"/>
      <c r="N357" s="31"/>
      <c r="O357" s="31">
        <v>119.02</v>
      </c>
      <c r="P357" s="31"/>
      <c r="Q357" s="31"/>
      <c r="R357" s="31"/>
      <c r="S357" s="31"/>
      <c r="T357" s="31">
        <v>0.3</v>
      </c>
      <c r="U357" s="31"/>
      <c r="V357" s="31"/>
      <c r="W357" s="135">
        <f>K357*T357</f>
        <v>4.278</v>
      </c>
      <c r="X357" s="135"/>
    </row>
    <row r="358" spans="1:24" ht="10.5" customHeight="1">
      <c r="A358" s="15"/>
      <c r="B358" s="31" t="s">
        <v>125</v>
      </c>
      <c r="C358" s="31"/>
      <c r="D358" s="31"/>
      <c r="E358" s="31"/>
      <c r="F358" s="20" t="s">
        <v>126</v>
      </c>
      <c r="G358" s="31">
        <v>6.51</v>
      </c>
      <c r="H358" s="31"/>
      <c r="I358" s="31"/>
      <c r="J358" s="31"/>
      <c r="K358" s="31">
        <v>14.26</v>
      </c>
      <c r="L358" s="31"/>
      <c r="M358" s="31"/>
      <c r="N358" s="31"/>
      <c r="O358" s="31">
        <v>119.02</v>
      </c>
      <c r="P358" s="31"/>
      <c r="Q358" s="31"/>
      <c r="R358" s="31"/>
      <c r="S358" s="31"/>
      <c r="T358" s="31">
        <v>0.0923</v>
      </c>
      <c r="U358" s="31"/>
      <c r="V358" s="31"/>
      <c r="W358" s="135">
        <f>K358*T358</f>
        <v>1.316198</v>
      </c>
      <c r="X358" s="135"/>
    </row>
    <row r="359" spans="1:24" ht="10.5" customHeight="1">
      <c r="A359" s="15"/>
      <c r="B359" s="9"/>
      <c r="C359" s="9"/>
      <c r="D359" s="9"/>
      <c r="E359" s="9"/>
      <c r="F359" s="9"/>
      <c r="G359" s="9"/>
      <c r="H359" s="9"/>
      <c r="I359" s="9"/>
      <c r="J359" s="9"/>
      <c r="K359" s="16"/>
      <c r="L359" s="16"/>
      <c r="M359" s="17"/>
      <c r="N359" s="10"/>
      <c r="O359" s="10"/>
      <c r="P359" s="10"/>
      <c r="Q359" s="10"/>
      <c r="R359" s="18"/>
      <c r="S359" s="10"/>
      <c r="T359" s="10"/>
      <c r="U359" s="18"/>
      <c r="V359" s="10"/>
      <c r="W359" s="30" t="s">
        <v>91</v>
      </c>
      <c r="X359" s="29">
        <f>W357+W356+W358</f>
        <v>9.154143999999999</v>
      </c>
    </row>
    <row r="360" spans="1:24" ht="10.5" customHeight="1">
      <c r="A360" s="15"/>
      <c r="B360" s="9"/>
      <c r="C360" s="9"/>
      <c r="D360" s="9"/>
      <c r="E360" s="9"/>
      <c r="F360" s="9"/>
      <c r="G360" s="9"/>
      <c r="H360" s="9"/>
      <c r="I360" s="9"/>
      <c r="J360" s="9"/>
      <c r="K360" s="16"/>
      <c r="L360" s="16"/>
      <c r="M360" s="17"/>
      <c r="N360" s="10"/>
      <c r="O360" s="10"/>
      <c r="P360" s="10"/>
      <c r="Q360" s="10"/>
      <c r="R360" s="18"/>
      <c r="S360" s="10"/>
      <c r="T360" s="10"/>
      <c r="U360" s="18"/>
      <c r="V360" s="10"/>
      <c r="W360" s="30"/>
      <c r="X360" s="28"/>
    </row>
    <row r="361" spans="1:24" ht="10.5" customHeight="1">
      <c r="A361" s="15"/>
      <c r="B361" s="114" t="s">
        <v>80</v>
      </c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9">
        <f>X359</f>
        <v>9.154143999999999</v>
      </c>
    </row>
    <row r="362" spans="1:24" ht="10.5" customHeight="1">
      <c r="A362" s="23"/>
      <c r="B362" s="114" t="s">
        <v>81</v>
      </c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29">
        <v>1</v>
      </c>
    </row>
    <row r="363" spans="1:24" ht="10.5" customHeight="1">
      <c r="A363" s="23"/>
      <c r="B363" s="114" t="s">
        <v>82</v>
      </c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29">
        <f>X361/X362</f>
        <v>9.154143999999999</v>
      </c>
    </row>
    <row r="364" spans="1:24" ht="10.5" customHeight="1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4"/>
      <c r="L364" s="24"/>
      <c r="M364" s="25"/>
      <c r="N364" s="26"/>
      <c r="O364" s="26"/>
      <c r="P364" s="26"/>
      <c r="Q364" s="26"/>
      <c r="R364" s="27"/>
      <c r="S364" s="26"/>
      <c r="T364" s="26"/>
      <c r="U364" s="27"/>
      <c r="V364" s="26"/>
      <c r="W364" s="26"/>
      <c r="X364" s="28"/>
    </row>
    <row r="365" spans="1:24" ht="10.5" customHeight="1">
      <c r="A365" s="23"/>
      <c r="B365" s="109" t="s">
        <v>83</v>
      </c>
      <c r="C365" s="109"/>
      <c r="D365" s="109"/>
      <c r="E365" s="109"/>
      <c r="F365" s="109"/>
      <c r="G365" s="110" t="s">
        <v>79</v>
      </c>
      <c r="H365" s="111"/>
      <c r="I365" s="112"/>
      <c r="J365" s="110" t="s">
        <v>84</v>
      </c>
      <c r="K365" s="111"/>
      <c r="L365" s="112"/>
      <c r="M365" s="110" t="s">
        <v>85</v>
      </c>
      <c r="N365" s="111"/>
      <c r="O365" s="111"/>
      <c r="P365" s="111"/>
      <c r="Q365" s="111"/>
      <c r="R365" s="111"/>
      <c r="S365" s="112"/>
      <c r="T365" s="109" t="s">
        <v>75</v>
      </c>
      <c r="U365" s="109"/>
      <c r="V365" s="109"/>
      <c r="W365" s="113" t="s">
        <v>86</v>
      </c>
      <c r="X365" s="113"/>
    </row>
    <row r="366" spans="1:24" ht="10.5" customHeight="1">
      <c r="A366" s="23"/>
      <c r="B366" s="31" t="s">
        <v>134</v>
      </c>
      <c r="C366" s="31"/>
      <c r="D366" s="31"/>
      <c r="E366" s="31"/>
      <c r="F366" s="31"/>
      <c r="G366" s="32">
        <v>1698</v>
      </c>
      <c r="H366" s="33"/>
      <c r="I366" s="34"/>
      <c r="J366" s="32" t="s">
        <v>141</v>
      </c>
      <c r="K366" s="33"/>
      <c r="L366" s="34"/>
      <c r="M366" s="35">
        <v>12</v>
      </c>
      <c r="N366" s="36"/>
      <c r="O366" s="36"/>
      <c r="P366" s="36"/>
      <c r="Q366" s="36"/>
      <c r="R366" s="36"/>
      <c r="S366" s="37"/>
      <c r="T366" s="38">
        <v>0.0213</v>
      </c>
      <c r="U366" s="38"/>
      <c r="V366" s="38"/>
      <c r="W366" s="39">
        <f aca="true" t="shared" si="22" ref="W366:W367">T366*M366</f>
        <v>0.2556</v>
      </c>
      <c r="X366" s="39"/>
    </row>
    <row r="367" spans="1:24" ht="10.5" customHeight="1">
      <c r="A367" s="23"/>
      <c r="B367" s="31" t="s">
        <v>135</v>
      </c>
      <c r="C367" s="31"/>
      <c r="D367" s="31"/>
      <c r="E367" s="31"/>
      <c r="F367" s="31"/>
      <c r="G367" s="32">
        <v>1672</v>
      </c>
      <c r="H367" s="33"/>
      <c r="I367" s="34"/>
      <c r="J367" s="32" t="s">
        <v>15</v>
      </c>
      <c r="K367" s="33"/>
      <c r="L367" s="34"/>
      <c r="M367" s="35">
        <v>1.74</v>
      </c>
      <c r="N367" s="36"/>
      <c r="O367" s="36"/>
      <c r="P367" s="36"/>
      <c r="Q367" s="36"/>
      <c r="R367" s="36"/>
      <c r="S367" s="37"/>
      <c r="T367" s="38">
        <v>0.1775</v>
      </c>
      <c r="U367" s="38"/>
      <c r="V367" s="38"/>
      <c r="W367" s="39">
        <f t="shared" si="22"/>
        <v>0.30884999999999996</v>
      </c>
      <c r="X367" s="39"/>
    </row>
    <row r="368" spans="1:24" ht="10.5" customHeight="1">
      <c r="A368" s="23"/>
      <c r="B368" s="40" t="s">
        <v>136</v>
      </c>
      <c r="C368" s="41"/>
      <c r="D368" s="41"/>
      <c r="E368" s="41"/>
      <c r="F368" s="42"/>
      <c r="G368" s="46">
        <v>2712</v>
      </c>
      <c r="H368" s="47"/>
      <c r="I368" s="48"/>
      <c r="J368" s="46" t="s">
        <v>15</v>
      </c>
      <c r="K368" s="47"/>
      <c r="L368" s="48"/>
      <c r="M368" s="52">
        <v>25.55</v>
      </c>
      <c r="N368" s="53"/>
      <c r="O368" s="53"/>
      <c r="P368" s="53"/>
      <c r="Q368" s="53"/>
      <c r="R368" s="53"/>
      <c r="S368" s="54"/>
      <c r="T368" s="58">
        <v>0.1136</v>
      </c>
      <c r="U368" s="59"/>
      <c r="V368" s="60"/>
      <c r="W368" s="80">
        <f>T368*M368</f>
        <v>2.90248</v>
      </c>
      <c r="X368" s="81"/>
    </row>
    <row r="369" spans="1:24" ht="10.5" customHeight="1">
      <c r="A369" s="23"/>
      <c r="B369" s="43"/>
      <c r="C369" s="44"/>
      <c r="D369" s="44"/>
      <c r="E369" s="44"/>
      <c r="F369" s="45"/>
      <c r="G369" s="49"/>
      <c r="H369" s="50"/>
      <c r="I369" s="51"/>
      <c r="J369" s="49"/>
      <c r="K369" s="50"/>
      <c r="L369" s="51"/>
      <c r="M369" s="55"/>
      <c r="N369" s="56"/>
      <c r="O369" s="56"/>
      <c r="P369" s="56"/>
      <c r="Q369" s="56"/>
      <c r="R369" s="56"/>
      <c r="S369" s="57"/>
      <c r="T369" s="61"/>
      <c r="U369" s="62"/>
      <c r="V369" s="63"/>
      <c r="W369" s="84"/>
      <c r="X369" s="85"/>
    </row>
    <row r="370" spans="1:24" ht="10.5" customHeight="1">
      <c r="A370" s="23"/>
      <c r="B370" s="40" t="s">
        <v>137</v>
      </c>
      <c r="C370" s="41"/>
      <c r="D370" s="41"/>
      <c r="E370" s="41"/>
      <c r="F370" s="42"/>
      <c r="G370" s="46">
        <v>2788</v>
      </c>
      <c r="H370" s="47"/>
      <c r="I370" s="48"/>
      <c r="J370" s="46" t="s">
        <v>15</v>
      </c>
      <c r="K370" s="47"/>
      <c r="L370" s="48"/>
      <c r="M370" s="52">
        <v>1.55</v>
      </c>
      <c r="N370" s="53"/>
      <c r="O370" s="53"/>
      <c r="P370" s="53"/>
      <c r="Q370" s="53"/>
      <c r="R370" s="53"/>
      <c r="S370" s="54"/>
      <c r="T370" s="58">
        <v>0.0016</v>
      </c>
      <c r="U370" s="59"/>
      <c r="V370" s="60"/>
      <c r="W370" s="80">
        <v>0.01</v>
      </c>
      <c r="X370" s="81"/>
    </row>
    <row r="371" spans="1:24" ht="10.5" customHeight="1">
      <c r="A371" s="23"/>
      <c r="B371" s="68"/>
      <c r="C371" s="69"/>
      <c r="D371" s="69"/>
      <c r="E371" s="69"/>
      <c r="F371" s="70"/>
      <c r="G371" s="71"/>
      <c r="H371" s="72"/>
      <c r="I371" s="73"/>
      <c r="J371" s="71"/>
      <c r="K371" s="72"/>
      <c r="L371" s="73"/>
      <c r="M371" s="74"/>
      <c r="N371" s="75"/>
      <c r="O371" s="75"/>
      <c r="P371" s="75"/>
      <c r="Q371" s="75"/>
      <c r="R371" s="75"/>
      <c r="S371" s="76"/>
      <c r="T371" s="77"/>
      <c r="U371" s="78"/>
      <c r="V371" s="79"/>
      <c r="W371" s="82"/>
      <c r="X371" s="83"/>
    </row>
    <row r="372" spans="1:24" ht="10.5" customHeight="1">
      <c r="A372" s="23"/>
      <c r="B372" s="68"/>
      <c r="C372" s="69"/>
      <c r="D372" s="69"/>
      <c r="E372" s="69"/>
      <c r="F372" s="70"/>
      <c r="G372" s="71"/>
      <c r="H372" s="72"/>
      <c r="I372" s="73"/>
      <c r="J372" s="71"/>
      <c r="K372" s="72"/>
      <c r="L372" s="73"/>
      <c r="M372" s="74"/>
      <c r="N372" s="75"/>
      <c r="O372" s="75"/>
      <c r="P372" s="75"/>
      <c r="Q372" s="75"/>
      <c r="R372" s="75"/>
      <c r="S372" s="76"/>
      <c r="T372" s="77"/>
      <c r="U372" s="78"/>
      <c r="V372" s="79"/>
      <c r="W372" s="82"/>
      <c r="X372" s="83"/>
    </row>
    <row r="373" spans="1:24" ht="10.5" customHeight="1">
      <c r="A373" s="23"/>
      <c r="B373" s="43"/>
      <c r="C373" s="44"/>
      <c r="D373" s="44"/>
      <c r="E373" s="44"/>
      <c r="F373" s="45"/>
      <c r="G373" s="49"/>
      <c r="H373" s="50"/>
      <c r="I373" s="51"/>
      <c r="J373" s="49"/>
      <c r="K373" s="50"/>
      <c r="L373" s="51"/>
      <c r="M373" s="55"/>
      <c r="N373" s="56"/>
      <c r="O373" s="56"/>
      <c r="P373" s="56"/>
      <c r="Q373" s="56"/>
      <c r="R373" s="56"/>
      <c r="S373" s="57"/>
      <c r="T373" s="61"/>
      <c r="U373" s="62"/>
      <c r="V373" s="63"/>
      <c r="W373" s="84"/>
      <c r="X373" s="85"/>
    </row>
    <row r="374" spans="1:24" ht="10.5" customHeight="1">
      <c r="A374" s="23"/>
      <c r="B374" s="40" t="s">
        <v>137</v>
      </c>
      <c r="C374" s="41"/>
      <c r="D374" s="41"/>
      <c r="E374" s="41"/>
      <c r="F374" s="42"/>
      <c r="G374" s="46">
        <v>2789</v>
      </c>
      <c r="H374" s="47"/>
      <c r="I374" s="48"/>
      <c r="J374" s="46" t="s">
        <v>15</v>
      </c>
      <c r="K374" s="47"/>
      <c r="L374" s="48"/>
      <c r="M374" s="52">
        <v>1.55</v>
      </c>
      <c r="N374" s="53"/>
      <c r="O374" s="53"/>
      <c r="P374" s="53"/>
      <c r="Q374" s="53"/>
      <c r="R374" s="53"/>
      <c r="S374" s="54"/>
      <c r="T374" s="58">
        <v>0.0034</v>
      </c>
      <c r="U374" s="59"/>
      <c r="V374" s="60"/>
      <c r="W374" s="80">
        <v>0.01</v>
      </c>
      <c r="X374" s="81"/>
    </row>
    <row r="375" spans="1:24" ht="10.5" customHeight="1">
      <c r="A375" s="23"/>
      <c r="B375" s="68"/>
      <c r="C375" s="69"/>
      <c r="D375" s="69"/>
      <c r="E375" s="69"/>
      <c r="F375" s="70"/>
      <c r="G375" s="71"/>
      <c r="H375" s="72"/>
      <c r="I375" s="73"/>
      <c r="J375" s="71"/>
      <c r="K375" s="72"/>
      <c r="L375" s="73"/>
      <c r="M375" s="74"/>
      <c r="N375" s="75"/>
      <c r="O375" s="75"/>
      <c r="P375" s="75"/>
      <c r="Q375" s="75"/>
      <c r="R375" s="75"/>
      <c r="S375" s="76"/>
      <c r="T375" s="77"/>
      <c r="U375" s="78"/>
      <c r="V375" s="79"/>
      <c r="W375" s="82"/>
      <c r="X375" s="83"/>
    </row>
    <row r="376" spans="1:24" ht="10.5" customHeight="1">
      <c r="A376" s="23"/>
      <c r="B376" s="68"/>
      <c r="C376" s="69"/>
      <c r="D376" s="69"/>
      <c r="E376" s="69"/>
      <c r="F376" s="70"/>
      <c r="G376" s="71"/>
      <c r="H376" s="72"/>
      <c r="I376" s="73"/>
      <c r="J376" s="71"/>
      <c r="K376" s="72"/>
      <c r="L376" s="73"/>
      <c r="M376" s="74"/>
      <c r="N376" s="75"/>
      <c r="O376" s="75"/>
      <c r="P376" s="75"/>
      <c r="Q376" s="75"/>
      <c r="R376" s="75"/>
      <c r="S376" s="76"/>
      <c r="T376" s="77"/>
      <c r="U376" s="78"/>
      <c r="V376" s="79"/>
      <c r="W376" s="82"/>
      <c r="X376" s="83"/>
    </row>
    <row r="377" spans="1:24" ht="10.5" customHeight="1">
      <c r="A377" s="23"/>
      <c r="B377" s="43"/>
      <c r="C377" s="44"/>
      <c r="D377" s="44"/>
      <c r="E377" s="44"/>
      <c r="F377" s="45"/>
      <c r="G377" s="49"/>
      <c r="H377" s="50"/>
      <c r="I377" s="51"/>
      <c r="J377" s="49"/>
      <c r="K377" s="50"/>
      <c r="L377" s="51"/>
      <c r="M377" s="55"/>
      <c r="N377" s="56"/>
      <c r="O377" s="56"/>
      <c r="P377" s="56"/>
      <c r="Q377" s="56"/>
      <c r="R377" s="56"/>
      <c r="S377" s="57"/>
      <c r="T377" s="61"/>
      <c r="U377" s="62"/>
      <c r="V377" s="63"/>
      <c r="W377" s="84"/>
      <c r="X377" s="85"/>
    </row>
    <row r="378" spans="1:24" ht="10.5" customHeight="1">
      <c r="A378" s="23"/>
      <c r="B378" s="40" t="s">
        <v>137</v>
      </c>
      <c r="C378" s="41"/>
      <c r="D378" s="41"/>
      <c r="E378" s="41"/>
      <c r="F378" s="42"/>
      <c r="G378" s="46">
        <v>2790</v>
      </c>
      <c r="H378" s="47"/>
      <c r="I378" s="48"/>
      <c r="J378" s="46" t="s">
        <v>15</v>
      </c>
      <c r="K378" s="47"/>
      <c r="L378" s="48"/>
      <c r="M378" s="52">
        <v>1.55</v>
      </c>
      <c r="N378" s="53"/>
      <c r="O378" s="53"/>
      <c r="P378" s="53"/>
      <c r="Q378" s="53"/>
      <c r="R378" s="53"/>
      <c r="S378" s="54"/>
      <c r="T378" s="58">
        <v>0.0021</v>
      </c>
      <c r="U378" s="59"/>
      <c r="V378" s="60"/>
      <c r="W378" s="64"/>
      <c r="X378" s="65"/>
    </row>
    <row r="379" spans="1:24" ht="10.5" customHeight="1">
      <c r="A379" s="23"/>
      <c r="B379" s="68"/>
      <c r="C379" s="69"/>
      <c r="D379" s="69"/>
      <c r="E379" s="69"/>
      <c r="F379" s="70"/>
      <c r="G379" s="71"/>
      <c r="H379" s="72"/>
      <c r="I379" s="73"/>
      <c r="J379" s="71"/>
      <c r="K379" s="72"/>
      <c r="L379" s="73"/>
      <c r="M379" s="74"/>
      <c r="N379" s="75"/>
      <c r="O379" s="75"/>
      <c r="P379" s="75"/>
      <c r="Q379" s="75"/>
      <c r="R379" s="75"/>
      <c r="S379" s="76"/>
      <c r="T379" s="77"/>
      <c r="U379" s="78"/>
      <c r="V379" s="79"/>
      <c r="W379" s="86"/>
      <c r="X379" s="87"/>
    </row>
    <row r="380" spans="1:24" ht="10.5" customHeight="1">
      <c r="A380" s="23"/>
      <c r="B380" s="68"/>
      <c r="C380" s="69"/>
      <c r="D380" s="69"/>
      <c r="E380" s="69"/>
      <c r="F380" s="70"/>
      <c r="G380" s="71"/>
      <c r="H380" s="72"/>
      <c r="I380" s="73"/>
      <c r="J380" s="71"/>
      <c r="K380" s="72"/>
      <c r="L380" s="73"/>
      <c r="M380" s="74"/>
      <c r="N380" s="75"/>
      <c r="O380" s="75"/>
      <c r="P380" s="75"/>
      <c r="Q380" s="75"/>
      <c r="R380" s="75"/>
      <c r="S380" s="76"/>
      <c r="T380" s="77"/>
      <c r="U380" s="78"/>
      <c r="V380" s="79"/>
      <c r="W380" s="86"/>
      <c r="X380" s="87"/>
    </row>
    <row r="381" spans="1:24" ht="10.5" customHeight="1">
      <c r="A381" s="23"/>
      <c r="B381" s="43"/>
      <c r="C381" s="44"/>
      <c r="D381" s="44"/>
      <c r="E381" s="44"/>
      <c r="F381" s="45"/>
      <c r="G381" s="49"/>
      <c r="H381" s="50"/>
      <c r="I381" s="51"/>
      <c r="J381" s="49"/>
      <c r="K381" s="50"/>
      <c r="L381" s="51"/>
      <c r="M381" s="55"/>
      <c r="N381" s="56"/>
      <c r="O381" s="56"/>
      <c r="P381" s="56"/>
      <c r="Q381" s="56"/>
      <c r="R381" s="56"/>
      <c r="S381" s="57"/>
      <c r="T381" s="61"/>
      <c r="U381" s="62"/>
      <c r="V381" s="63"/>
      <c r="W381" s="66"/>
      <c r="X381" s="67"/>
    </row>
    <row r="382" spans="1:24" ht="10.5" customHeight="1">
      <c r="A382" s="23"/>
      <c r="B382" s="31" t="s">
        <v>138</v>
      </c>
      <c r="C382" s="31"/>
      <c r="D382" s="31"/>
      <c r="E382" s="31"/>
      <c r="F382" s="31"/>
      <c r="G382" s="32" t="s">
        <v>140</v>
      </c>
      <c r="H382" s="33"/>
      <c r="I382" s="34"/>
      <c r="J382" s="32" t="s">
        <v>15</v>
      </c>
      <c r="K382" s="33"/>
      <c r="L382" s="34"/>
      <c r="M382" s="35">
        <v>129.47</v>
      </c>
      <c r="N382" s="36"/>
      <c r="O382" s="36"/>
      <c r="P382" s="36"/>
      <c r="Q382" s="36"/>
      <c r="R382" s="36"/>
      <c r="S382" s="37"/>
      <c r="T382" s="38">
        <v>1</v>
      </c>
      <c r="U382" s="38"/>
      <c r="V382" s="38"/>
      <c r="W382" s="39">
        <f aca="true" t="shared" si="23" ref="W382">T382*M382</f>
        <v>129.47</v>
      </c>
      <c r="X382" s="39"/>
    </row>
    <row r="383" spans="1:24" ht="10.5" customHeight="1">
      <c r="A383" s="23"/>
      <c r="B383" s="40" t="s">
        <v>139</v>
      </c>
      <c r="C383" s="41"/>
      <c r="D383" s="41"/>
      <c r="E383" s="41"/>
      <c r="F383" s="42"/>
      <c r="G383" s="46" t="s">
        <v>128</v>
      </c>
      <c r="H383" s="47"/>
      <c r="I383" s="48"/>
      <c r="J383" s="46" t="s">
        <v>15</v>
      </c>
      <c r="K383" s="47"/>
      <c r="L383" s="48"/>
      <c r="M383" s="52">
        <v>51.8</v>
      </c>
      <c r="N383" s="53"/>
      <c r="O383" s="53"/>
      <c r="P383" s="53"/>
      <c r="Q383" s="53"/>
      <c r="R383" s="53"/>
      <c r="S383" s="54"/>
      <c r="T383" s="58">
        <v>1</v>
      </c>
      <c r="U383" s="59"/>
      <c r="V383" s="60"/>
      <c r="W383" s="64">
        <f>T383*M383</f>
        <v>51.8</v>
      </c>
      <c r="X383" s="65"/>
    </row>
    <row r="384" spans="1:24" ht="10.5" customHeight="1">
      <c r="A384" s="23"/>
      <c r="B384" s="43"/>
      <c r="C384" s="44"/>
      <c r="D384" s="44"/>
      <c r="E384" s="44"/>
      <c r="F384" s="45"/>
      <c r="G384" s="49"/>
      <c r="H384" s="50"/>
      <c r="I384" s="51"/>
      <c r="J384" s="49"/>
      <c r="K384" s="50"/>
      <c r="L384" s="51"/>
      <c r="M384" s="55"/>
      <c r="N384" s="56"/>
      <c r="O384" s="56"/>
      <c r="P384" s="56"/>
      <c r="Q384" s="56"/>
      <c r="R384" s="56"/>
      <c r="S384" s="57"/>
      <c r="T384" s="61"/>
      <c r="U384" s="62"/>
      <c r="V384" s="63"/>
      <c r="W384" s="66"/>
      <c r="X384" s="67"/>
    </row>
    <row r="385" spans="1:24" ht="10.5" customHeight="1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4"/>
      <c r="L385" s="24"/>
      <c r="M385" s="25"/>
      <c r="N385" s="26"/>
      <c r="O385" s="26"/>
      <c r="P385" s="26"/>
      <c r="Q385" s="26"/>
      <c r="R385" s="27"/>
      <c r="S385" s="26"/>
      <c r="T385" s="26"/>
      <c r="U385" s="27"/>
      <c r="V385" s="26"/>
      <c r="W385" s="30" t="s">
        <v>90</v>
      </c>
      <c r="X385" s="29">
        <f>W382+W383+W368+W367+W366+W374+W370</f>
        <v>184.75692999999995</v>
      </c>
    </row>
    <row r="386" spans="1:24" ht="10.5" customHeight="1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4"/>
      <c r="L386" s="24"/>
      <c r="M386" s="25"/>
      <c r="N386" s="26"/>
      <c r="O386" s="26"/>
      <c r="P386" s="26"/>
      <c r="Q386" s="26"/>
      <c r="R386" s="27"/>
      <c r="S386" s="26"/>
      <c r="T386" s="26"/>
      <c r="U386" s="27"/>
      <c r="V386" s="26"/>
      <c r="W386" s="26"/>
      <c r="X386" s="28"/>
    </row>
    <row r="387" spans="1:24" ht="10.5" customHeight="1">
      <c r="A387" s="108" t="s">
        <v>14</v>
      </c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4">
        <f>X385+X359</f>
        <v>193.91107399999996</v>
      </c>
    </row>
    <row r="388" ht="10.5" customHeight="1"/>
    <row r="389" spans="1:24" ht="10.5" customHeight="1">
      <c r="A389" s="12" t="s">
        <v>8</v>
      </c>
      <c r="B389" s="130" t="s">
        <v>9</v>
      </c>
      <c r="C389" s="130"/>
      <c r="D389" s="130"/>
      <c r="E389" s="130"/>
      <c r="F389" s="130"/>
      <c r="G389" s="130"/>
      <c r="H389" s="130"/>
      <c r="I389" s="130"/>
      <c r="J389" s="130"/>
      <c r="K389" s="131" t="s">
        <v>10</v>
      </c>
      <c r="L389" s="131"/>
      <c r="M389" s="132"/>
      <c r="N389" s="133"/>
      <c r="O389" s="133"/>
      <c r="P389" s="133"/>
      <c r="Q389" s="133"/>
      <c r="R389" s="133"/>
      <c r="S389" s="133"/>
      <c r="T389" s="133"/>
      <c r="U389" s="133"/>
      <c r="V389" s="133"/>
      <c r="W389" s="134"/>
      <c r="X389" s="11" t="s">
        <v>11</v>
      </c>
    </row>
    <row r="390" spans="1:24" ht="10.5" customHeight="1">
      <c r="A390" s="8" t="s">
        <v>61</v>
      </c>
      <c r="B390" s="123" t="s">
        <v>63</v>
      </c>
      <c r="C390" s="123"/>
      <c r="D390" s="123"/>
      <c r="E390" s="123"/>
      <c r="F390" s="123"/>
      <c r="G390" s="123"/>
      <c r="H390" s="123"/>
      <c r="I390" s="123"/>
      <c r="J390" s="123"/>
      <c r="K390" s="124" t="s">
        <v>15</v>
      </c>
      <c r="L390" s="124"/>
      <c r="M390" s="125"/>
      <c r="N390" s="126"/>
      <c r="O390" s="126"/>
      <c r="P390" s="126"/>
      <c r="Q390" s="126"/>
      <c r="R390" s="127"/>
      <c r="S390" s="126"/>
      <c r="T390" s="126"/>
      <c r="U390" s="128"/>
      <c r="V390" s="126"/>
      <c r="W390" s="126"/>
      <c r="X390" s="7">
        <f aca="true" t="shared" si="24" ref="X390:X391">(U390+R390)*M390</f>
        <v>0</v>
      </c>
    </row>
    <row r="391" spans="1:24" ht="10.5" customHeight="1">
      <c r="A391" s="6"/>
      <c r="B391" s="123"/>
      <c r="C391" s="123"/>
      <c r="D391" s="123"/>
      <c r="E391" s="123"/>
      <c r="F391" s="123"/>
      <c r="G391" s="123"/>
      <c r="H391" s="123"/>
      <c r="I391" s="123"/>
      <c r="J391" s="123"/>
      <c r="K391" s="124"/>
      <c r="L391" s="124"/>
      <c r="M391" s="129"/>
      <c r="N391" s="126"/>
      <c r="O391" s="126"/>
      <c r="P391" s="126"/>
      <c r="Q391" s="126"/>
      <c r="R391" s="127"/>
      <c r="S391" s="126"/>
      <c r="T391" s="126"/>
      <c r="U391" s="127"/>
      <c r="V391" s="126"/>
      <c r="W391" s="126"/>
      <c r="X391" s="7">
        <f t="shared" si="24"/>
        <v>0</v>
      </c>
    </row>
    <row r="392" spans="1:24" ht="10.5" customHeight="1">
      <c r="A392" s="15"/>
      <c r="B392" s="9"/>
      <c r="C392" s="9"/>
      <c r="D392" s="9"/>
      <c r="E392" s="9"/>
      <c r="F392" s="9"/>
      <c r="G392" s="9"/>
      <c r="H392" s="9"/>
      <c r="I392" s="9"/>
      <c r="J392" s="9"/>
      <c r="K392" s="16"/>
      <c r="L392" s="16"/>
      <c r="M392" s="17"/>
      <c r="N392" s="10"/>
      <c r="O392" s="10"/>
      <c r="P392" s="10"/>
      <c r="Q392" s="10"/>
      <c r="R392" s="18"/>
      <c r="S392" s="10"/>
      <c r="T392" s="10"/>
      <c r="U392" s="18"/>
      <c r="V392" s="10"/>
      <c r="W392" s="10"/>
      <c r="X392" s="13"/>
    </row>
    <row r="393" spans="1:24" ht="10.5" customHeight="1">
      <c r="A393" s="15"/>
      <c r="B393" s="109" t="s">
        <v>77</v>
      </c>
      <c r="C393" s="109"/>
      <c r="D393" s="109"/>
      <c r="E393" s="109"/>
      <c r="F393" s="21" t="s">
        <v>79</v>
      </c>
      <c r="G393" s="114" t="s">
        <v>78</v>
      </c>
      <c r="H393" s="114"/>
      <c r="I393" s="114"/>
      <c r="J393" s="114"/>
      <c r="K393" s="109" t="s">
        <v>73</v>
      </c>
      <c r="L393" s="109"/>
      <c r="M393" s="109"/>
      <c r="N393" s="109"/>
      <c r="O393" s="109" t="s">
        <v>74</v>
      </c>
      <c r="P393" s="109"/>
      <c r="Q393" s="109"/>
      <c r="R393" s="109"/>
      <c r="S393" s="109"/>
      <c r="T393" s="109" t="s">
        <v>75</v>
      </c>
      <c r="U393" s="109"/>
      <c r="V393" s="109"/>
      <c r="W393" s="113" t="s">
        <v>76</v>
      </c>
      <c r="X393" s="113"/>
    </row>
    <row r="394" spans="1:24" ht="10.5" customHeight="1">
      <c r="A394" s="15"/>
      <c r="B394" s="31" t="s">
        <v>71</v>
      </c>
      <c r="C394" s="31"/>
      <c r="D394" s="31"/>
      <c r="E394" s="31"/>
      <c r="F394" s="20" t="s">
        <v>72</v>
      </c>
      <c r="G394" s="31">
        <v>4.65</v>
      </c>
      <c r="H394" s="31"/>
      <c r="I394" s="31"/>
      <c r="J394" s="31"/>
      <c r="K394" s="31">
        <v>10.18</v>
      </c>
      <c r="L394" s="31"/>
      <c r="M394" s="31"/>
      <c r="N394" s="31"/>
      <c r="O394" s="31">
        <v>119.02</v>
      </c>
      <c r="P394" s="31"/>
      <c r="Q394" s="31"/>
      <c r="R394" s="31"/>
      <c r="S394" s="31"/>
      <c r="T394" s="136">
        <v>23.21414538</v>
      </c>
      <c r="U394" s="136"/>
      <c r="V394" s="136"/>
      <c r="W394" s="135">
        <f>K394*T394</f>
        <v>236.3199999684</v>
      </c>
      <c r="X394" s="135"/>
    </row>
    <row r="395" spans="1:24" ht="10.5" customHeight="1">
      <c r="A395" s="15"/>
      <c r="B395" s="31" t="s">
        <v>95</v>
      </c>
      <c r="C395" s="31"/>
      <c r="D395" s="31"/>
      <c r="E395" s="31"/>
      <c r="F395" s="20" t="s">
        <v>96</v>
      </c>
      <c r="G395" s="31">
        <v>6.51</v>
      </c>
      <c r="H395" s="31"/>
      <c r="I395" s="31"/>
      <c r="J395" s="31"/>
      <c r="K395" s="31">
        <v>14.26</v>
      </c>
      <c r="L395" s="31"/>
      <c r="M395" s="31"/>
      <c r="N395" s="31"/>
      <c r="O395" s="31">
        <v>119.02</v>
      </c>
      <c r="P395" s="31"/>
      <c r="Q395" s="31"/>
      <c r="R395" s="31"/>
      <c r="S395" s="31"/>
      <c r="T395" s="136">
        <v>22.757363</v>
      </c>
      <c r="U395" s="136"/>
      <c r="V395" s="136"/>
      <c r="W395" s="135">
        <f>K395*T395</f>
        <v>324.51999638</v>
      </c>
      <c r="X395" s="135"/>
    </row>
    <row r="396" spans="1:24" ht="10.5" customHeight="1">
      <c r="A396" s="15"/>
      <c r="B396" s="9"/>
      <c r="C396" s="9"/>
      <c r="D396" s="9"/>
      <c r="E396" s="9"/>
      <c r="F396" s="9"/>
      <c r="G396" s="9"/>
      <c r="H396" s="9"/>
      <c r="I396" s="9"/>
      <c r="J396" s="9"/>
      <c r="K396" s="16"/>
      <c r="L396" s="16"/>
      <c r="M396" s="17"/>
      <c r="N396" s="10"/>
      <c r="O396" s="10"/>
      <c r="P396" s="10"/>
      <c r="Q396" s="10"/>
      <c r="R396" s="18"/>
      <c r="S396" s="10"/>
      <c r="T396" s="10"/>
      <c r="U396" s="18"/>
      <c r="V396" s="10"/>
      <c r="W396" s="30" t="s">
        <v>91</v>
      </c>
      <c r="X396" s="29">
        <f>W395+W394</f>
        <v>560.8399963484001</v>
      </c>
    </row>
    <row r="397" spans="1:24" ht="10.5" customHeight="1">
      <c r="A397" s="15"/>
      <c r="B397" s="9"/>
      <c r="C397" s="9"/>
      <c r="D397" s="9"/>
      <c r="E397" s="9"/>
      <c r="F397" s="9"/>
      <c r="G397" s="9"/>
      <c r="H397" s="9"/>
      <c r="I397" s="9"/>
      <c r="J397" s="9"/>
      <c r="K397" s="16"/>
      <c r="L397" s="16"/>
      <c r="M397" s="17"/>
      <c r="N397" s="10"/>
      <c r="O397" s="10"/>
      <c r="P397" s="10"/>
      <c r="Q397" s="10"/>
      <c r="R397" s="18"/>
      <c r="S397" s="10"/>
      <c r="T397" s="10"/>
      <c r="U397" s="18"/>
      <c r="V397" s="10"/>
      <c r="W397" s="30"/>
      <c r="X397" s="28"/>
    </row>
    <row r="398" spans="1:24" ht="10.5" customHeight="1">
      <c r="A398" s="15"/>
      <c r="B398" s="114" t="s">
        <v>80</v>
      </c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9">
        <f>X396</f>
        <v>560.8399963484001</v>
      </c>
    </row>
    <row r="399" spans="1:24" ht="10.5" customHeight="1">
      <c r="A399" s="23"/>
      <c r="B399" s="114" t="s">
        <v>81</v>
      </c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29">
        <v>1</v>
      </c>
    </row>
    <row r="400" spans="1:24" ht="10.5" customHeight="1">
      <c r="A400" s="23"/>
      <c r="B400" s="114" t="s">
        <v>82</v>
      </c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29">
        <f>X398/X399</f>
        <v>560.8399963484001</v>
      </c>
    </row>
    <row r="401" spans="1:24" ht="10.5" customHeight="1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4"/>
      <c r="L401" s="24"/>
      <c r="M401" s="25"/>
      <c r="N401" s="26"/>
      <c r="O401" s="26"/>
      <c r="P401" s="26"/>
      <c r="Q401" s="26"/>
      <c r="R401" s="27"/>
      <c r="S401" s="26"/>
      <c r="T401" s="26"/>
      <c r="U401" s="27"/>
      <c r="V401" s="26"/>
      <c r="W401" s="26"/>
      <c r="X401" s="28"/>
    </row>
    <row r="402" spans="1:24" ht="10.5" customHeight="1">
      <c r="A402" s="23"/>
      <c r="B402" s="109" t="s">
        <v>83</v>
      </c>
      <c r="C402" s="109"/>
      <c r="D402" s="109"/>
      <c r="E402" s="109"/>
      <c r="F402" s="109"/>
      <c r="G402" s="110" t="s">
        <v>79</v>
      </c>
      <c r="H402" s="111"/>
      <c r="I402" s="112"/>
      <c r="J402" s="110" t="s">
        <v>84</v>
      </c>
      <c r="K402" s="111"/>
      <c r="L402" s="112"/>
      <c r="M402" s="110" t="s">
        <v>85</v>
      </c>
      <c r="N402" s="111"/>
      <c r="O402" s="111"/>
      <c r="P402" s="111"/>
      <c r="Q402" s="111"/>
      <c r="R402" s="111"/>
      <c r="S402" s="112"/>
      <c r="T402" s="109" t="s">
        <v>75</v>
      </c>
      <c r="U402" s="109"/>
      <c r="V402" s="109"/>
      <c r="W402" s="113" t="s">
        <v>86</v>
      </c>
      <c r="X402" s="113"/>
    </row>
    <row r="403" spans="1:24" ht="10.5" customHeight="1">
      <c r="A403" s="23"/>
      <c r="B403" s="31" t="s">
        <v>127</v>
      </c>
      <c r="C403" s="31"/>
      <c r="D403" s="31"/>
      <c r="E403" s="31"/>
      <c r="F403" s="31"/>
      <c r="G403" s="32" t="s">
        <v>128</v>
      </c>
      <c r="H403" s="33"/>
      <c r="I403" s="34"/>
      <c r="J403" s="32" t="s">
        <v>15</v>
      </c>
      <c r="K403" s="33"/>
      <c r="L403" s="34"/>
      <c r="M403" s="32">
        <v>2950</v>
      </c>
      <c r="N403" s="33"/>
      <c r="O403" s="33"/>
      <c r="P403" s="33"/>
      <c r="Q403" s="33"/>
      <c r="R403" s="33"/>
      <c r="S403" s="34"/>
      <c r="T403" s="31">
        <v>1</v>
      </c>
      <c r="U403" s="31"/>
      <c r="V403" s="31"/>
      <c r="W403" s="135">
        <f>T403*M403</f>
        <v>2950</v>
      </c>
      <c r="X403" s="135"/>
    </row>
    <row r="404" spans="1:24" ht="10.5" customHeight="1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4"/>
      <c r="L404" s="24"/>
      <c r="M404" s="25"/>
      <c r="N404" s="26"/>
      <c r="O404" s="26"/>
      <c r="P404" s="26"/>
      <c r="Q404" s="26"/>
      <c r="R404" s="27"/>
      <c r="S404" s="26"/>
      <c r="T404" s="26"/>
      <c r="U404" s="27"/>
      <c r="V404" s="26"/>
      <c r="W404" s="30" t="s">
        <v>90</v>
      </c>
      <c r="X404" s="29">
        <f>W403</f>
        <v>2950</v>
      </c>
    </row>
    <row r="405" spans="1:24" ht="10.5" customHeight="1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4"/>
      <c r="L405" s="24"/>
      <c r="M405" s="25"/>
      <c r="N405" s="26"/>
      <c r="O405" s="26"/>
      <c r="P405" s="26"/>
      <c r="Q405" s="26"/>
      <c r="R405" s="27"/>
      <c r="S405" s="26"/>
      <c r="T405" s="26"/>
      <c r="U405" s="27"/>
      <c r="V405" s="26"/>
      <c r="W405" s="26"/>
      <c r="X405" s="28"/>
    </row>
    <row r="406" spans="1:24" ht="10.5" customHeight="1">
      <c r="A406" s="108" t="s">
        <v>14</v>
      </c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4">
        <f>X404+X396</f>
        <v>3510.8399963484</v>
      </c>
    </row>
    <row r="407" ht="10.5" customHeight="1"/>
    <row r="408" spans="1:24" ht="10.5" customHeight="1">
      <c r="A408" s="12" t="s">
        <v>8</v>
      </c>
      <c r="B408" s="130" t="s">
        <v>9</v>
      </c>
      <c r="C408" s="130"/>
      <c r="D408" s="130"/>
      <c r="E408" s="130"/>
      <c r="F408" s="130"/>
      <c r="G408" s="130"/>
      <c r="H408" s="130"/>
      <c r="I408" s="130"/>
      <c r="J408" s="130"/>
      <c r="K408" s="131" t="s">
        <v>10</v>
      </c>
      <c r="L408" s="131"/>
      <c r="M408" s="132"/>
      <c r="N408" s="133"/>
      <c r="O408" s="133"/>
      <c r="P408" s="133"/>
      <c r="Q408" s="133"/>
      <c r="R408" s="133"/>
      <c r="S408" s="133"/>
      <c r="T408" s="133"/>
      <c r="U408" s="133"/>
      <c r="V408" s="133"/>
      <c r="W408" s="134"/>
      <c r="X408" s="11" t="s">
        <v>11</v>
      </c>
    </row>
    <row r="409" spans="1:24" ht="10.5" customHeight="1">
      <c r="A409" s="8" t="s">
        <v>62</v>
      </c>
      <c r="B409" s="123" t="s">
        <v>64</v>
      </c>
      <c r="C409" s="123"/>
      <c r="D409" s="123"/>
      <c r="E409" s="123"/>
      <c r="F409" s="123"/>
      <c r="G409" s="123"/>
      <c r="H409" s="123"/>
      <c r="I409" s="123"/>
      <c r="J409" s="123"/>
      <c r="K409" s="124" t="s">
        <v>15</v>
      </c>
      <c r="L409" s="124"/>
      <c r="M409" s="125"/>
      <c r="N409" s="126"/>
      <c r="O409" s="126"/>
      <c r="P409" s="126"/>
      <c r="Q409" s="126"/>
      <c r="R409" s="127"/>
      <c r="S409" s="126"/>
      <c r="T409" s="126"/>
      <c r="U409" s="128"/>
      <c r="V409" s="126"/>
      <c r="W409" s="126"/>
      <c r="X409" s="7">
        <f aca="true" t="shared" si="25" ref="X409:X410">(U409+R409)*M409</f>
        <v>0</v>
      </c>
    </row>
    <row r="410" spans="1:24" ht="10.5" customHeight="1">
      <c r="A410" s="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4"/>
      <c r="L410" s="124"/>
      <c r="M410" s="129"/>
      <c r="N410" s="126"/>
      <c r="O410" s="126"/>
      <c r="P410" s="126"/>
      <c r="Q410" s="126"/>
      <c r="R410" s="127"/>
      <c r="S410" s="126"/>
      <c r="T410" s="126"/>
      <c r="U410" s="127"/>
      <c r="V410" s="126"/>
      <c r="W410" s="126"/>
      <c r="X410" s="7">
        <f t="shared" si="25"/>
        <v>0</v>
      </c>
    </row>
    <row r="411" spans="1:24" ht="10.5" customHeight="1">
      <c r="A411" s="15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6"/>
      <c r="M411" s="17"/>
      <c r="N411" s="10"/>
      <c r="O411" s="10"/>
      <c r="P411" s="10"/>
      <c r="Q411" s="10"/>
      <c r="R411" s="18"/>
      <c r="S411" s="10"/>
      <c r="T411" s="10"/>
      <c r="U411" s="18"/>
      <c r="V411" s="10"/>
      <c r="W411" s="10"/>
      <c r="X411" s="13"/>
    </row>
    <row r="412" spans="1:24" ht="10.5" customHeight="1">
      <c r="A412" s="15"/>
      <c r="B412" s="109" t="s">
        <v>77</v>
      </c>
      <c r="C412" s="109"/>
      <c r="D412" s="109"/>
      <c r="E412" s="109"/>
      <c r="F412" s="21" t="s">
        <v>79</v>
      </c>
      <c r="G412" s="114" t="s">
        <v>78</v>
      </c>
      <c r="H412" s="114"/>
      <c r="I412" s="114"/>
      <c r="J412" s="114"/>
      <c r="K412" s="109" t="s">
        <v>73</v>
      </c>
      <c r="L412" s="109"/>
      <c r="M412" s="109"/>
      <c r="N412" s="109"/>
      <c r="O412" s="109" t="s">
        <v>74</v>
      </c>
      <c r="P412" s="109"/>
      <c r="Q412" s="109"/>
      <c r="R412" s="109"/>
      <c r="S412" s="109"/>
      <c r="T412" s="109" t="s">
        <v>75</v>
      </c>
      <c r="U412" s="109"/>
      <c r="V412" s="109"/>
      <c r="W412" s="113" t="s">
        <v>76</v>
      </c>
      <c r="X412" s="113"/>
    </row>
    <row r="413" spans="1:24" ht="10.5" customHeight="1">
      <c r="A413" s="15"/>
      <c r="B413" s="31" t="s">
        <v>71</v>
      </c>
      <c r="C413" s="31"/>
      <c r="D413" s="31"/>
      <c r="E413" s="31"/>
      <c r="F413" s="20" t="s">
        <v>72</v>
      </c>
      <c r="G413" s="31">
        <v>4.65</v>
      </c>
      <c r="H413" s="31"/>
      <c r="I413" s="31"/>
      <c r="J413" s="31"/>
      <c r="K413" s="31">
        <v>10.18</v>
      </c>
      <c r="L413" s="31"/>
      <c r="M413" s="31"/>
      <c r="N413" s="31"/>
      <c r="O413" s="31">
        <v>119.02</v>
      </c>
      <c r="P413" s="31"/>
      <c r="Q413" s="31"/>
      <c r="R413" s="31"/>
      <c r="S413" s="31"/>
      <c r="T413" s="136">
        <v>23.21414538</v>
      </c>
      <c r="U413" s="136"/>
      <c r="V413" s="136"/>
      <c r="W413" s="135">
        <f>K413*T413</f>
        <v>236.3199999684</v>
      </c>
      <c r="X413" s="135"/>
    </row>
    <row r="414" spans="1:24" ht="10.5" customHeight="1">
      <c r="A414" s="15"/>
      <c r="B414" s="31" t="s">
        <v>95</v>
      </c>
      <c r="C414" s="31"/>
      <c r="D414" s="31"/>
      <c r="E414" s="31"/>
      <c r="F414" s="20" t="s">
        <v>96</v>
      </c>
      <c r="G414" s="31">
        <v>6.51</v>
      </c>
      <c r="H414" s="31"/>
      <c r="I414" s="31"/>
      <c r="J414" s="31"/>
      <c r="K414" s="31">
        <v>14.26</v>
      </c>
      <c r="L414" s="31"/>
      <c r="M414" s="31"/>
      <c r="N414" s="31"/>
      <c r="O414" s="31">
        <v>119.02</v>
      </c>
      <c r="P414" s="31"/>
      <c r="Q414" s="31"/>
      <c r="R414" s="31"/>
      <c r="S414" s="31"/>
      <c r="T414" s="136">
        <v>22.757363</v>
      </c>
      <c r="U414" s="136"/>
      <c r="V414" s="136"/>
      <c r="W414" s="135">
        <f>K414*T414</f>
        <v>324.51999638</v>
      </c>
      <c r="X414" s="135"/>
    </row>
    <row r="415" spans="1:24" ht="10.5" customHeight="1">
      <c r="A415" s="15"/>
      <c r="B415" s="9"/>
      <c r="C415" s="9"/>
      <c r="D415" s="9"/>
      <c r="E415" s="9"/>
      <c r="F415" s="9"/>
      <c r="G415" s="9"/>
      <c r="H415" s="9"/>
      <c r="I415" s="9"/>
      <c r="J415" s="9"/>
      <c r="K415" s="16"/>
      <c r="L415" s="16"/>
      <c r="M415" s="17"/>
      <c r="N415" s="10"/>
      <c r="O415" s="10"/>
      <c r="P415" s="10"/>
      <c r="Q415" s="10"/>
      <c r="R415" s="18"/>
      <c r="S415" s="10"/>
      <c r="T415" s="10"/>
      <c r="U415" s="18"/>
      <c r="V415" s="10"/>
      <c r="W415" s="30" t="s">
        <v>91</v>
      </c>
      <c r="X415" s="29">
        <f>W414+W413</f>
        <v>560.8399963484001</v>
      </c>
    </row>
    <row r="416" spans="1:24" ht="10.5" customHeight="1">
      <c r="A416" s="15"/>
      <c r="B416" s="9"/>
      <c r="C416" s="9"/>
      <c r="D416" s="9"/>
      <c r="E416" s="9"/>
      <c r="F416" s="9"/>
      <c r="G416" s="9"/>
      <c r="H416" s="9"/>
      <c r="I416" s="9"/>
      <c r="J416" s="9"/>
      <c r="K416" s="16"/>
      <c r="L416" s="16"/>
      <c r="M416" s="17"/>
      <c r="N416" s="10"/>
      <c r="O416" s="10"/>
      <c r="P416" s="10"/>
      <c r="Q416" s="10"/>
      <c r="R416" s="18"/>
      <c r="S416" s="10"/>
      <c r="T416" s="10"/>
      <c r="U416" s="18"/>
      <c r="V416" s="10"/>
      <c r="W416" s="30"/>
      <c r="X416" s="28"/>
    </row>
    <row r="417" spans="1:24" ht="10.5" customHeight="1">
      <c r="A417" s="15"/>
      <c r="B417" s="114" t="s">
        <v>80</v>
      </c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9">
        <f>X415</f>
        <v>560.8399963484001</v>
      </c>
    </row>
    <row r="418" spans="1:24" ht="10.5" customHeight="1">
      <c r="A418" s="23"/>
      <c r="B418" s="114" t="s">
        <v>81</v>
      </c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29">
        <v>1</v>
      </c>
    </row>
    <row r="419" spans="1:24" ht="10.5" customHeight="1">
      <c r="A419" s="23"/>
      <c r="B419" s="114" t="s">
        <v>82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29">
        <f>X417/X418</f>
        <v>560.8399963484001</v>
      </c>
    </row>
    <row r="420" spans="1:24" ht="10.5" customHeight="1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4"/>
      <c r="L420" s="24"/>
      <c r="M420" s="25"/>
      <c r="N420" s="26"/>
      <c r="O420" s="26"/>
      <c r="P420" s="26"/>
      <c r="Q420" s="26"/>
      <c r="R420" s="27"/>
      <c r="S420" s="26"/>
      <c r="T420" s="26"/>
      <c r="U420" s="27"/>
      <c r="V420" s="26"/>
      <c r="W420" s="26"/>
      <c r="X420" s="28"/>
    </row>
    <row r="421" spans="1:24" ht="10.5" customHeight="1">
      <c r="A421" s="23"/>
      <c r="B421" s="109" t="s">
        <v>83</v>
      </c>
      <c r="C421" s="109"/>
      <c r="D421" s="109"/>
      <c r="E421" s="109"/>
      <c r="F421" s="109"/>
      <c r="G421" s="110" t="s">
        <v>79</v>
      </c>
      <c r="H421" s="111"/>
      <c r="I421" s="112"/>
      <c r="J421" s="110" t="s">
        <v>84</v>
      </c>
      <c r="K421" s="111"/>
      <c r="L421" s="112"/>
      <c r="M421" s="110" t="s">
        <v>85</v>
      </c>
      <c r="N421" s="111"/>
      <c r="O421" s="111"/>
      <c r="P421" s="111"/>
      <c r="Q421" s="111"/>
      <c r="R421" s="111"/>
      <c r="S421" s="112"/>
      <c r="T421" s="109" t="s">
        <v>75</v>
      </c>
      <c r="U421" s="109"/>
      <c r="V421" s="109"/>
      <c r="W421" s="113" t="s">
        <v>86</v>
      </c>
      <c r="X421" s="113"/>
    </row>
    <row r="422" spans="1:24" ht="10.5" customHeight="1">
      <c r="A422" s="23"/>
      <c r="B422" s="31" t="s">
        <v>127</v>
      </c>
      <c r="C422" s="31"/>
      <c r="D422" s="31"/>
      <c r="E422" s="31"/>
      <c r="F422" s="31"/>
      <c r="G422" s="32" t="s">
        <v>128</v>
      </c>
      <c r="H422" s="33"/>
      <c r="I422" s="34"/>
      <c r="J422" s="32" t="s">
        <v>15</v>
      </c>
      <c r="K422" s="33"/>
      <c r="L422" s="34"/>
      <c r="M422" s="32">
        <v>4200</v>
      </c>
      <c r="N422" s="33"/>
      <c r="O422" s="33"/>
      <c r="P422" s="33"/>
      <c r="Q422" s="33"/>
      <c r="R422" s="33"/>
      <c r="S422" s="34"/>
      <c r="T422" s="31">
        <v>1</v>
      </c>
      <c r="U422" s="31"/>
      <c r="V422" s="31"/>
      <c r="W422" s="135">
        <f>T422*M422</f>
        <v>4200</v>
      </c>
      <c r="X422" s="135"/>
    </row>
    <row r="423" spans="1:24" ht="10.5" customHeight="1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4"/>
      <c r="L423" s="24"/>
      <c r="M423" s="25"/>
      <c r="N423" s="26"/>
      <c r="O423" s="26"/>
      <c r="P423" s="26"/>
      <c r="Q423" s="26"/>
      <c r="R423" s="27"/>
      <c r="S423" s="26"/>
      <c r="T423" s="26"/>
      <c r="U423" s="27"/>
      <c r="V423" s="26"/>
      <c r="W423" s="30" t="s">
        <v>90</v>
      </c>
      <c r="X423" s="29">
        <f>W422</f>
        <v>4200</v>
      </c>
    </row>
    <row r="424" spans="1:24" ht="10.5" customHeight="1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4"/>
      <c r="L424" s="24"/>
      <c r="M424" s="25"/>
      <c r="N424" s="26"/>
      <c r="O424" s="26"/>
      <c r="P424" s="26"/>
      <c r="Q424" s="26"/>
      <c r="R424" s="27"/>
      <c r="S424" s="26"/>
      <c r="T424" s="26"/>
      <c r="U424" s="27"/>
      <c r="V424" s="26"/>
      <c r="W424" s="26"/>
      <c r="X424" s="28"/>
    </row>
    <row r="425" spans="1:24" ht="10.5" customHeight="1">
      <c r="A425" s="108" t="s">
        <v>14</v>
      </c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4">
        <f>X423+X415</f>
        <v>4760.8399963484</v>
      </c>
    </row>
    <row r="426" ht="10.5" customHeight="1"/>
    <row r="427" spans="1:24" ht="10.5" customHeight="1">
      <c r="A427" s="12" t="s">
        <v>8</v>
      </c>
      <c r="B427" s="130" t="s">
        <v>9</v>
      </c>
      <c r="C427" s="130"/>
      <c r="D427" s="130"/>
      <c r="E427" s="130"/>
      <c r="F427" s="130"/>
      <c r="G427" s="130"/>
      <c r="H427" s="130"/>
      <c r="I427" s="130"/>
      <c r="J427" s="130"/>
      <c r="K427" s="131" t="s">
        <v>10</v>
      </c>
      <c r="L427" s="131"/>
      <c r="M427" s="132"/>
      <c r="N427" s="133"/>
      <c r="O427" s="133"/>
      <c r="P427" s="133"/>
      <c r="Q427" s="133"/>
      <c r="R427" s="133"/>
      <c r="S427" s="133"/>
      <c r="T427" s="133"/>
      <c r="U427" s="133"/>
      <c r="V427" s="133"/>
      <c r="W427" s="134"/>
      <c r="X427" s="11" t="s">
        <v>11</v>
      </c>
    </row>
    <row r="428" spans="1:24" ht="10.5" customHeight="1">
      <c r="A428" s="8">
        <v>106344</v>
      </c>
      <c r="B428" s="123" t="s">
        <v>50</v>
      </c>
      <c r="C428" s="123"/>
      <c r="D428" s="123"/>
      <c r="E428" s="123"/>
      <c r="F428" s="123"/>
      <c r="G428" s="123"/>
      <c r="H428" s="123"/>
      <c r="I428" s="123"/>
      <c r="J428" s="123"/>
      <c r="K428" s="124" t="s">
        <v>18</v>
      </c>
      <c r="L428" s="124"/>
      <c r="M428" s="125"/>
      <c r="N428" s="126"/>
      <c r="O428" s="126"/>
      <c r="P428" s="126"/>
      <c r="Q428" s="126"/>
      <c r="R428" s="127"/>
      <c r="S428" s="126"/>
      <c r="T428" s="126"/>
      <c r="U428" s="128"/>
      <c r="V428" s="126"/>
      <c r="W428" s="126"/>
      <c r="X428" s="7">
        <f aca="true" t="shared" si="26" ref="X428:X429">(U428+R428)*M428</f>
        <v>0</v>
      </c>
    </row>
    <row r="429" spans="1:24" ht="10.5" customHeight="1">
      <c r="A429" s="6"/>
      <c r="B429" s="123"/>
      <c r="C429" s="123"/>
      <c r="D429" s="123"/>
      <c r="E429" s="123"/>
      <c r="F429" s="123"/>
      <c r="G429" s="123"/>
      <c r="H429" s="123"/>
      <c r="I429" s="123"/>
      <c r="J429" s="123"/>
      <c r="K429" s="124"/>
      <c r="L429" s="124"/>
      <c r="M429" s="129"/>
      <c r="N429" s="126"/>
      <c r="O429" s="126"/>
      <c r="P429" s="126"/>
      <c r="Q429" s="126"/>
      <c r="R429" s="127"/>
      <c r="S429" s="126"/>
      <c r="T429" s="126"/>
      <c r="U429" s="127"/>
      <c r="V429" s="126"/>
      <c r="W429" s="126"/>
      <c r="X429" s="7">
        <f t="shared" si="26"/>
        <v>0</v>
      </c>
    </row>
    <row r="430" spans="13:24" ht="10.5" customHeight="1">
      <c r="M430" s="25"/>
      <c r="N430" s="26"/>
      <c r="O430" s="26"/>
      <c r="P430" s="26"/>
      <c r="Q430" s="26"/>
      <c r="R430" s="27"/>
      <c r="S430" s="26"/>
      <c r="T430" s="26"/>
      <c r="U430" s="27"/>
      <c r="V430" s="26"/>
      <c r="W430" s="26"/>
      <c r="X430" s="28"/>
    </row>
    <row r="431" spans="1:24" ht="10.5" customHeight="1">
      <c r="A431" s="108" t="s">
        <v>14</v>
      </c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4">
        <v>10000</v>
      </c>
    </row>
    <row r="432" ht="10.5" customHeight="1"/>
    <row r="433" spans="1:24" ht="10.5" customHeight="1">
      <c r="A433" s="12" t="s">
        <v>8</v>
      </c>
      <c r="B433" s="130" t="s">
        <v>9</v>
      </c>
      <c r="C433" s="130"/>
      <c r="D433" s="130"/>
      <c r="E433" s="130"/>
      <c r="F433" s="130"/>
      <c r="G433" s="130"/>
      <c r="H433" s="130"/>
      <c r="I433" s="130"/>
      <c r="J433" s="130"/>
      <c r="K433" s="131" t="s">
        <v>10</v>
      </c>
      <c r="L433" s="131"/>
      <c r="M433" s="132"/>
      <c r="N433" s="133"/>
      <c r="O433" s="133"/>
      <c r="P433" s="133"/>
      <c r="Q433" s="133"/>
      <c r="R433" s="133"/>
      <c r="S433" s="133"/>
      <c r="T433" s="133"/>
      <c r="U433" s="133"/>
      <c r="V433" s="133"/>
      <c r="W433" s="134"/>
      <c r="X433" s="11" t="s">
        <v>11</v>
      </c>
    </row>
    <row r="434" spans="1:24" ht="10.5" customHeight="1">
      <c r="A434" s="6">
        <v>106316</v>
      </c>
      <c r="B434" s="123" t="s">
        <v>51</v>
      </c>
      <c r="C434" s="123"/>
      <c r="D434" s="123"/>
      <c r="E434" s="123"/>
      <c r="F434" s="123"/>
      <c r="G434" s="123"/>
      <c r="H434" s="123"/>
      <c r="I434" s="123"/>
      <c r="J434" s="123"/>
      <c r="K434" s="124" t="s">
        <v>15</v>
      </c>
      <c r="L434" s="124"/>
      <c r="M434" s="125"/>
      <c r="N434" s="126"/>
      <c r="O434" s="126"/>
      <c r="P434" s="126"/>
      <c r="Q434" s="126"/>
      <c r="R434" s="127"/>
      <c r="S434" s="126"/>
      <c r="T434" s="126"/>
      <c r="U434" s="128"/>
      <c r="V434" s="126"/>
      <c r="W434" s="126"/>
      <c r="X434" s="7">
        <f aca="true" t="shared" si="27" ref="X434:X435">(U434+R434)*M434</f>
        <v>0</v>
      </c>
    </row>
    <row r="435" spans="1:24" ht="10.5" customHeight="1">
      <c r="A435" s="6"/>
      <c r="B435" s="123"/>
      <c r="C435" s="123"/>
      <c r="D435" s="123"/>
      <c r="E435" s="123"/>
      <c r="F435" s="123"/>
      <c r="G435" s="123"/>
      <c r="H435" s="123"/>
      <c r="I435" s="123"/>
      <c r="J435" s="123"/>
      <c r="K435" s="124"/>
      <c r="L435" s="124"/>
      <c r="M435" s="129"/>
      <c r="N435" s="126"/>
      <c r="O435" s="126"/>
      <c r="P435" s="126"/>
      <c r="Q435" s="126"/>
      <c r="R435" s="127"/>
      <c r="S435" s="126"/>
      <c r="T435" s="126"/>
      <c r="U435" s="127"/>
      <c r="V435" s="126"/>
      <c r="W435" s="126"/>
      <c r="X435" s="7">
        <f t="shared" si="27"/>
        <v>0</v>
      </c>
    </row>
    <row r="436" spans="1:24" ht="10.5" customHeight="1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4"/>
      <c r="L436" s="24"/>
      <c r="M436" s="25"/>
      <c r="N436" s="26"/>
      <c r="O436" s="26"/>
      <c r="P436" s="26"/>
      <c r="Q436" s="26"/>
      <c r="R436" s="27"/>
      <c r="S436" s="26"/>
      <c r="T436" s="26"/>
      <c r="U436" s="27"/>
      <c r="V436" s="26"/>
      <c r="W436" s="26"/>
      <c r="X436" s="28"/>
    </row>
    <row r="437" spans="1:24" ht="10.5" customHeight="1">
      <c r="A437" s="108" t="s">
        <v>14</v>
      </c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4">
        <v>2.7</v>
      </c>
    </row>
    <row r="438" ht="10.5" customHeight="1"/>
    <row r="439" spans="1:24" ht="10.5" customHeight="1">
      <c r="A439" s="12" t="s">
        <v>8</v>
      </c>
      <c r="B439" s="130" t="s">
        <v>9</v>
      </c>
      <c r="C439" s="130"/>
      <c r="D439" s="130"/>
      <c r="E439" s="130"/>
      <c r="F439" s="130"/>
      <c r="G439" s="130"/>
      <c r="H439" s="130"/>
      <c r="I439" s="130"/>
      <c r="J439" s="130"/>
      <c r="K439" s="131" t="s">
        <v>10</v>
      </c>
      <c r="L439" s="131"/>
      <c r="M439" s="132"/>
      <c r="N439" s="133"/>
      <c r="O439" s="133"/>
      <c r="P439" s="133"/>
      <c r="Q439" s="133"/>
      <c r="R439" s="133"/>
      <c r="S439" s="133"/>
      <c r="T439" s="133"/>
      <c r="U439" s="133"/>
      <c r="V439" s="133"/>
      <c r="W439" s="134"/>
      <c r="X439" s="11" t="s">
        <v>11</v>
      </c>
    </row>
    <row r="440" spans="1:24" ht="10.5" customHeight="1">
      <c r="A440" s="6">
        <v>106317</v>
      </c>
      <c r="B440" s="123" t="s">
        <v>52</v>
      </c>
      <c r="C440" s="123"/>
      <c r="D440" s="123"/>
      <c r="E440" s="123"/>
      <c r="F440" s="123"/>
      <c r="G440" s="123"/>
      <c r="H440" s="123"/>
      <c r="I440" s="123"/>
      <c r="J440" s="123"/>
      <c r="K440" s="124" t="s">
        <v>15</v>
      </c>
      <c r="L440" s="124"/>
      <c r="M440" s="125"/>
      <c r="N440" s="126"/>
      <c r="O440" s="126"/>
      <c r="P440" s="126"/>
      <c r="Q440" s="126"/>
      <c r="R440" s="127"/>
      <c r="S440" s="126"/>
      <c r="T440" s="126"/>
      <c r="U440" s="128"/>
      <c r="V440" s="126"/>
      <c r="W440" s="126"/>
      <c r="X440" s="7">
        <f aca="true" t="shared" si="28" ref="X440:X441">(U440+R440)*M440</f>
        <v>0</v>
      </c>
    </row>
    <row r="441" spans="1:24" ht="10.5" customHeight="1">
      <c r="A441" s="6"/>
      <c r="B441" s="123"/>
      <c r="C441" s="123"/>
      <c r="D441" s="123"/>
      <c r="E441" s="123"/>
      <c r="F441" s="123"/>
      <c r="G441" s="123"/>
      <c r="H441" s="123"/>
      <c r="I441" s="123"/>
      <c r="J441" s="123"/>
      <c r="K441" s="124"/>
      <c r="L441" s="124"/>
      <c r="M441" s="129"/>
      <c r="N441" s="126"/>
      <c r="O441" s="126"/>
      <c r="P441" s="126"/>
      <c r="Q441" s="126"/>
      <c r="R441" s="127"/>
      <c r="S441" s="126"/>
      <c r="T441" s="126"/>
      <c r="U441" s="127"/>
      <c r="V441" s="126"/>
      <c r="W441" s="126"/>
      <c r="X441" s="7">
        <f t="shared" si="28"/>
        <v>0</v>
      </c>
    </row>
    <row r="442" spans="1:24" ht="10.5" customHeight="1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24"/>
      <c r="L442" s="24"/>
      <c r="M442" s="25"/>
      <c r="N442" s="26"/>
      <c r="O442" s="26"/>
      <c r="P442" s="26"/>
      <c r="Q442" s="26"/>
      <c r="R442" s="27"/>
      <c r="S442" s="26"/>
      <c r="T442" s="26"/>
      <c r="U442" s="27"/>
      <c r="V442" s="26"/>
      <c r="W442" s="26"/>
      <c r="X442" s="28"/>
    </row>
    <row r="443" spans="1:24" ht="10.5" customHeight="1">
      <c r="A443" s="108" t="s">
        <v>14</v>
      </c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4">
        <v>2.7</v>
      </c>
    </row>
    <row r="444" ht="10.5" customHeight="1"/>
    <row r="445" spans="1:24" ht="10.5" customHeight="1">
      <c r="A445" s="12" t="s">
        <v>8</v>
      </c>
      <c r="B445" s="130" t="s">
        <v>9</v>
      </c>
      <c r="C445" s="130"/>
      <c r="D445" s="130"/>
      <c r="E445" s="130"/>
      <c r="F445" s="130"/>
      <c r="G445" s="130"/>
      <c r="H445" s="130"/>
      <c r="I445" s="130"/>
      <c r="J445" s="130"/>
      <c r="K445" s="131" t="s">
        <v>10</v>
      </c>
      <c r="L445" s="131"/>
      <c r="M445" s="132"/>
      <c r="N445" s="133"/>
      <c r="O445" s="133"/>
      <c r="P445" s="133"/>
      <c r="Q445" s="133"/>
      <c r="R445" s="133"/>
      <c r="S445" s="133"/>
      <c r="T445" s="133"/>
      <c r="U445" s="133"/>
      <c r="V445" s="133"/>
      <c r="W445" s="134"/>
      <c r="X445" s="11" t="s">
        <v>11</v>
      </c>
    </row>
    <row r="446" spans="1:24" ht="10.5" customHeight="1">
      <c r="A446" s="6">
        <v>106331</v>
      </c>
      <c r="B446" s="123" t="s">
        <v>53</v>
      </c>
      <c r="C446" s="123"/>
      <c r="D446" s="123"/>
      <c r="E446" s="123"/>
      <c r="F446" s="123"/>
      <c r="G446" s="123"/>
      <c r="H446" s="123"/>
      <c r="I446" s="123"/>
      <c r="J446" s="123"/>
      <c r="K446" s="124" t="s">
        <v>15</v>
      </c>
      <c r="L446" s="124"/>
      <c r="M446" s="125"/>
      <c r="N446" s="126"/>
      <c r="O446" s="126"/>
      <c r="P446" s="126"/>
      <c r="Q446" s="126"/>
      <c r="R446" s="127"/>
      <c r="S446" s="126"/>
      <c r="T446" s="126"/>
      <c r="U446" s="128"/>
      <c r="V446" s="126"/>
      <c r="W446" s="126"/>
      <c r="X446" s="7">
        <f aca="true" t="shared" si="29" ref="X446">(U446+R446)*M446</f>
        <v>0</v>
      </c>
    </row>
    <row r="447" spans="1:24" ht="10.5" customHeight="1">
      <c r="A447" s="6"/>
      <c r="B447" s="123"/>
      <c r="C447" s="123"/>
      <c r="D447" s="123"/>
      <c r="E447" s="123"/>
      <c r="F447" s="123"/>
      <c r="G447" s="123"/>
      <c r="H447" s="123"/>
      <c r="I447" s="123"/>
      <c r="J447" s="123"/>
      <c r="K447" s="124"/>
      <c r="L447" s="124"/>
      <c r="M447" s="129"/>
      <c r="N447" s="126"/>
      <c r="O447" s="126"/>
      <c r="P447" s="126"/>
      <c r="Q447" s="126"/>
      <c r="R447" s="127"/>
      <c r="S447" s="126"/>
      <c r="T447" s="126"/>
      <c r="U447" s="127"/>
      <c r="V447" s="126"/>
      <c r="W447" s="126"/>
      <c r="X447" s="7"/>
    </row>
    <row r="448" spans="1:24" ht="10.5" customHeight="1">
      <c r="A448" s="15"/>
      <c r="B448" s="9"/>
      <c r="C448" s="9"/>
      <c r="D448" s="9"/>
      <c r="E448" s="9"/>
      <c r="F448" s="9"/>
      <c r="G448" s="9"/>
      <c r="H448" s="9"/>
      <c r="I448" s="9"/>
      <c r="J448" s="9"/>
      <c r="K448" s="16"/>
      <c r="L448" s="16"/>
      <c r="M448" s="17"/>
      <c r="N448" s="10"/>
      <c r="O448" s="10"/>
      <c r="P448" s="10"/>
      <c r="Q448" s="10"/>
      <c r="R448" s="18"/>
      <c r="S448" s="10"/>
      <c r="T448" s="10"/>
      <c r="U448" s="18"/>
      <c r="V448" s="10"/>
      <c r="W448" s="10"/>
      <c r="X448" s="13"/>
    </row>
    <row r="449" spans="1:24" ht="10.5" customHeight="1">
      <c r="A449" s="15"/>
      <c r="B449" s="115" t="s">
        <v>77</v>
      </c>
      <c r="C449" s="116"/>
      <c r="D449" s="116"/>
      <c r="E449" s="117"/>
      <c r="F449" s="21" t="s">
        <v>79</v>
      </c>
      <c r="G449" s="118" t="s">
        <v>78</v>
      </c>
      <c r="H449" s="119"/>
      <c r="I449" s="119"/>
      <c r="J449" s="120"/>
      <c r="K449" s="115" t="s">
        <v>73</v>
      </c>
      <c r="L449" s="116"/>
      <c r="M449" s="116"/>
      <c r="N449" s="117"/>
      <c r="O449" s="115" t="s">
        <v>74</v>
      </c>
      <c r="P449" s="116"/>
      <c r="Q449" s="116"/>
      <c r="R449" s="116"/>
      <c r="S449" s="117"/>
      <c r="T449" s="115" t="s">
        <v>75</v>
      </c>
      <c r="U449" s="116"/>
      <c r="V449" s="117"/>
      <c r="W449" s="121" t="s">
        <v>76</v>
      </c>
      <c r="X449" s="122"/>
    </row>
    <row r="450" spans="1:24" ht="10.5" customHeight="1">
      <c r="A450" s="15"/>
      <c r="B450" s="9"/>
      <c r="C450" s="9"/>
      <c r="D450" s="9"/>
      <c r="E450" s="9"/>
      <c r="F450" s="9"/>
      <c r="G450" s="9"/>
      <c r="H450" s="9"/>
      <c r="I450" s="9"/>
      <c r="J450" s="9"/>
      <c r="K450" s="16"/>
      <c r="L450" s="16"/>
      <c r="M450" s="17"/>
      <c r="N450" s="10"/>
      <c r="O450" s="10"/>
      <c r="P450" s="10"/>
      <c r="Q450" s="10"/>
      <c r="R450" s="18"/>
      <c r="S450" s="10"/>
      <c r="T450" s="10"/>
      <c r="U450" s="18"/>
      <c r="V450" s="10"/>
      <c r="W450" s="30" t="s">
        <v>91</v>
      </c>
      <c r="X450" s="29">
        <v>0</v>
      </c>
    </row>
    <row r="451" spans="1:24" ht="10.5" customHeight="1">
      <c r="A451" s="15"/>
      <c r="B451" s="9"/>
      <c r="C451" s="9"/>
      <c r="D451" s="9"/>
      <c r="E451" s="9"/>
      <c r="F451" s="9"/>
      <c r="G451" s="9"/>
      <c r="H451" s="9"/>
      <c r="I451" s="9"/>
      <c r="J451" s="9"/>
      <c r="K451" s="16"/>
      <c r="L451" s="16"/>
      <c r="M451" s="17"/>
      <c r="N451" s="10"/>
      <c r="O451" s="10"/>
      <c r="P451" s="10"/>
      <c r="Q451" s="10"/>
      <c r="R451" s="18"/>
      <c r="S451" s="10"/>
      <c r="T451" s="10"/>
      <c r="U451" s="18"/>
      <c r="V451" s="10"/>
      <c r="W451" s="30"/>
      <c r="X451" s="28"/>
    </row>
    <row r="452" spans="1:24" ht="10.5" customHeight="1">
      <c r="A452" s="15"/>
      <c r="B452" s="114" t="s">
        <v>80</v>
      </c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9">
        <f>X450</f>
        <v>0</v>
      </c>
    </row>
    <row r="453" spans="1:24" ht="10.5" customHeight="1">
      <c r="A453" s="23"/>
      <c r="B453" s="114" t="s">
        <v>81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29">
        <v>1</v>
      </c>
    </row>
    <row r="454" spans="1:24" ht="10.5" customHeight="1">
      <c r="A454" s="23"/>
      <c r="B454" s="114" t="s">
        <v>82</v>
      </c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29">
        <f>X452/X453</f>
        <v>0</v>
      </c>
    </row>
    <row r="455" spans="1:24" ht="10.5" customHeight="1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24"/>
      <c r="L455" s="24"/>
      <c r="M455" s="25"/>
      <c r="N455" s="26"/>
      <c r="O455" s="26"/>
      <c r="P455" s="26"/>
      <c r="Q455" s="26"/>
      <c r="R455" s="27"/>
      <c r="S455" s="26"/>
      <c r="T455" s="26"/>
      <c r="U455" s="27"/>
      <c r="V455" s="26"/>
      <c r="W455" s="26"/>
      <c r="X455" s="28"/>
    </row>
    <row r="456" spans="1:24" ht="10.5" customHeight="1">
      <c r="A456" s="23"/>
      <c r="B456" s="109" t="s">
        <v>129</v>
      </c>
      <c r="C456" s="109"/>
      <c r="D456" s="109"/>
      <c r="E456" s="109"/>
      <c r="F456" s="109"/>
      <c r="G456" s="110" t="s">
        <v>79</v>
      </c>
      <c r="H456" s="111"/>
      <c r="I456" s="112"/>
      <c r="J456" s="110" t="s">
        <v>84</v>
      </c>
      <c r="K456" s="111"/>
      <c r="L456" s="112"/>
      <c r="M456" s="110" t="s">
        <v>85</v>
      </c>
      <c r="N456" s="111"/>
      <c r="O456" s="111"/>
      <c r="P456" s="111"/>
      <c r="Q456" s="111"/>
      <c r="R456" s="111"/>
      <c r="S456" s="112"/>
      <c r="T456" s="109" t="s">
        <v>75</v>
      </c>
      <c r="U456" s="109"/>
      <c r="V456" s="109"/>
      <c r="W456" s="113" t="s">
        <v>86</v>
      </c>
      <c r="X456" s="113"/>
    </row>
    <row r="457" spans="1:24" ht="10.5" customHeight="1">
      <c r="A457" s="23"/>
      <c r="B457" s="93" t="s">
        <v>130</v>
      </c>
      <c r="C457" s="94"/>
      <c r="D457" s="94"/>
      <c r="E457" s="94"/>
      <c r="F457" s="95"/>
      <c r="G457" s="102">
        <v>60501</v>
      </c>
      <c r="H457" s="103"/>
      <c r="I457" s="104"/>
      <c r="J457" s="102" t="s">
        <v>69</v>
      </c>
      <c r="K457" s="103"/>
      <c r="L457" s="104"/>
      <c r="M457" s="102">
        <v>267</v>
      </c>
      <c r="N457" s="103"/>
      <c r="O457" s="103"/>
      <c r="P457" s="103"/>
      <c r="Q457" s="103"/>
      <c r="R457" s="103"/>
      <c r="S457" s="104"/>
      <c r="T457" s="102">
        <v>0.0469</v>
      </c>
      <c r="U457" s="103"/>
      <c r="V457" s="104"/>
      <c r="W457" s="88">
        <f aca="true" t="shared" si="30" ref="W457:W461">T457*M457</f>
        <v>12.5223</v>
      </c>
      <c r="X457" s="89"/>
    </row>
    <row r="458" spans="1:24" ht="10.5" customHeight="1">
      <c r="A458" s="23"/>
      <c r="B458" s="96"/>
      <c r="C458" s="97"/>
      <c r="D458" s="97"/>
      <c r="E458" s="97"/>
      <c r="F458" s="98"/>
      <c r="G458" s="105"/>
      <c r="H458" s="106"/>
      <c r="I458" s="107"/>
      <c r="J458" s="105"/>
      <c r="K458" s="106"/>
      <c r="L458" s="107"/>
      <c r="M458" s="105"/>
      <c r="N458" s="106"/>
      <c r="O458" s="106"/>
      <c r="P458" s="106"/>
      <c r="Q458" s="106"/>
      <c r="R458" s="106"/>
      <c r="S458" s="107"/>
      <c r="T458" s="105"/>
      <c r="U458" s="106"/>
      <c r="V458" s="107"/>
      <c r="W458" s="90"/>
      <c r="X458" s="91"/>
    </row>
    <row r="459" spans="1:24" ht="10.5" customHeight="1">
      <c r="A459" s="23"/>
      <c r="B459" s="93" t="s">
        <v>131</v>
      </c>
      <c r="C459" s="94"/>
      <c r="D459" s="94"/>
      <c r="E459" s="94"/>
      <c r="F459" s="95"/>
      <c r="G459" s="102">
        <v>60801</v>
      </c>
      <c r="H459" s="103"/>
      <c r="I459" s="104"/>
      <c r="J459" s="102" t="s">
        <v>69</v>
      </c>
      <c r="K459" s="103"/>
      <c r="L459" s="104"/>
      <c r="M459" s="102">
        <v>252.74</v>
      </c>
      <c r="N459" s="103"/>
      <c r="O459" s="103"/>
      <c r="P459" s="103"/>
      <c r="Q459" s="103"/>
      <c r="R459" s="103"/>
      <c r="S459" s="104"/>
      <c r="T459" s="102">
        <v>0.0469</v>
      </c>
      <c r="U459" s="103"/>
      <c r="V459" s="104"/>
      <c r="W459" s="88">
        <f t="shared" si="30"/>
        <v>11.853506</v>
      </c>
      <c r="X459" s="89"/>
    </row>
    <row r="460" spans="1:24" ht="10.5" customHeight="1">
      <c r="A460" s="23"/>
      <c r="B460" s="96"/>
      <c r="C460" s="97"/>
      <c r="D460" s="97"/>
      <c r="E460" s="97"/>
      <c r="F460" s="98"/>
      <c r="G460" s="105"/>
      <c r="H460" s="106"/>
      <c r="I460" s="107"/>
      <c r="J460" s="105"/>
      <c r="K460" s="106"/>
      <c r="L460" s="107"/>
      <c r="M460" s="105"/>
      <c r="N460" s="106"/>
      <c r="O460" s="106"/>
      <c r="P460" s="106"/>
      <c r="Q460" s="106"/>
      <c r="R460" s="106"/>
      <c r="S460" s="107"/>
      <c r="T460" s="105"/>
      <c r="U460" s="106"/>
      <c r="V460" s="107"/>
      <c r="W460" s="90">
        <f t="shared" si="30"/>
        <v>0</v>
      </c>
      <c r="X460" s="91"/>
    </row>
    <row r="461" spans="1:24" ht="10.5" customHeight="1">
      <c r="A461" s="23"/>
      <c r="B461" s="93" t="s">
        <v>132</v>
      </c>
      <c r="C461" s="94"/>
      <c r="D461" s="94"/>
      <c r="E461" s="94"/>
      <c r="F461" s="95"/>
      <c r="G461" s="92">
        <v>60180</v>
      </c>
      <c r="H461" s="92"/>
      <c r="I461" s="92"/>
      <c r="J461" s="92" t="s">
        <v>133</v>
      </c>
      <c r="K461" s="92"/>
      <c r="L461" s="92"/>
      <c r="M461" s="92">
        <v>10.37</v>
      </c>
      <c r="N461" s="92"/>
      <c r="O461" s="92"/>
      <c r="P461" s="92"/>
      <c r="Q461" s="92"/>
      <c r="R461" s="92"/>
      <c r="S461" s="92"/>
      <c r="T461" s="92">
        <v>0.6274</v>
      </c>
      <c r="U461" s="92"/>
      <c r="V461" s="92"/>
      <c r="W461" s="80">
        <f t="shared" si="30"/>
        <v>6.506137999999999</v>
      </c>
      <c r="X461" s="81"/>
    </row>
    <row r="462" spans="1:24" ht="10.5" customHeight="1">
      <c r="A462" s="23"/>
      <c r="B462" s="99"/>
      <c r="C462" s="100"/>
      <c r="D462" s="100"/>
      <c r="E462" s="100"/>
      <c r="F462" s="101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82"/>
      <c r="X462" s="83"/>
    </row>
    <row r="463" spans="1:24" ht="10.5" customHeight="1">
      <c r="A463" s="23"/>
      <c r="B463" s="96"/>
      <c r="C463" s="97"/>
      <c r="D463" s="97"/>
      <c r="E463" s="97"/>
      <c r="F463" s="98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84"/>
      <c r="X463" s="85"/>
    </row>
    <row r="464" spans="1:24" ht="10.5" customHeight="1">
      <c r="A464" s="23"/>
      <c r="B464" s="22"/>
      <c r="C464" s="22"/>
      <c r="D464" s="22"/>
      <c r="E464" s="22"/>
      <c r="F464" s="22"/>
      <c r="G464" s="22"/>
      <c r="H464" s="22"/>
      <c r="I464" s="22"/>
      <c r="J464" s="22"/>
      <c r="K464" s="24"/>
      <c r="L464" s="24"/>
      <c r="M464" s="25"/>
      <c r="N464" s="26"/>
      <c r="O464" s="26"/>
      <c r="P464" s="26"/>
      <c r="Q464" s="26"/>
      <c r="R464" s="27"/>
      <c r="S464" s="26"/>
      <c r="T464" s="26"/>
      <c r="U464" s="27"/>
      <c r="V464" s="26"/>
      <c r="W464" s="30" t="s">
        <v>90</v>
      </c>
      <c r="X464" s="29">
        <f>W461+W459+W457</f>
        <v>30.881943999999997</v>
      </c>
    </row>
    <row r="465" spans="1:24" ht="10.5" customHeight="1">
      <c r="A465" s="23"/>
      <c r="B465" s="22"/>
      <c r="C465" s="22"/>
      <c r="D465" s="22"/>
      <c r="E465" s="22"/>
      <c r="F465" s="22"/>
      <c r="G465" s="22"/>
      <c r="H465" s="22"/>
      <c r="I465" s="22"/>
      <c r="J465" s="22"/>
      <c r="K465" s="24"/>
      <c r="L465" s="24"/>
      <c r="M465" s="25"/>
      <c r="N465" s="26"/>
      <c r="O465" s="26"/>
      <c r="P465" s="26"/>
      <c r="Q465" s="26"/>
      <c r="R465" s="27"/>
      <c r="S465" s="26"/>
      <c r="T465" s="26"/>
      <c r="U465" s="27"/>
      <c r="V465" s="26"/>
      <c r="W465" s="26"/>
      <c r="X465" s="28"/>
    </row>
    <row r="466" spans="1:24" ht="10.5" customHeight="1">
      <c r="A466" s="108" t="s">
        <v>14</v>
      </c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4">
        <f>X464+X450</f>
        <v>30.881943999999997</v>
      </c>
    </row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</sheetData>
  <mergeCells count="1119">
    <mergeCell ref="A1:B7"/>
    <mergeCell ref="C1:V1"/>
    <mergeCell ref="W1:X1"/>
    <mergeCell ref="C7:V7"/>
    <mergeCell ref="W7:X7"/>
    <mergeCell ref="A8:B8"/>
    <mergeCell ref="C8:V8"/>
    <mergeCell ref="W8:X8"/>
    <mergeCell ref="B115:J115"/>
    <mergeCell ref="K115:L115"/>
    <mergeCell ref="B116:J116"/>
    <mergeCell ref="K116:L116"/>
    <mergeCell ref="M116:Q116"/>
    <mergeCell ref="R116:T116"/>
    <mergeCell ref="U116:W116"/>
    <mergeCell ref="K26:L26"/>
    <mergeCell ref="M21:Q21"/>
    <mergeCell ref="R21:T21"/>
    <mergeCell ref="U21:W21"/>
    <mergeCell ref="B22:J22"/>
    <mergeCell ref="K22:L22"/>
    <mergeCell ref="M22:Q22"/>
    <mergeCell ref="R22:T22"/>
    <mergeCell ref="U22:W22"/>
    <mergeCell ref="B9:X9"/>
    <mergeCell ref="B10:R10"/>
    <mergeCell ref="S10:X10"/>
    <mergeCell ref="B11:X11"/>
    <mergeCell ref="B12:X12"/>
    <mergeCell ref="B13:X13"/>
    <mergeCell ref="B14:X14"/>
    <mergeCell ref="B15:X15"/>
    <mergeCell ref="A16:X16"/>
    <mergeCell ref="A17:X17"/>
    <mergeCell ref="A18:X18"/>
    <mergeCell ref="A19:X19"/>
    <mergeCell ref="B20:J20"/>
    <mergeCell ref="K20:L20"/>
    <mergeCell ref="B21:J21"/>
    <mergeCell ref="K21:L21"/>
    <mergeCell ref="B54:J54"/>
    <mergeCell ref="K54:L54"/>
    <mergeCell ref="M54:Q54"/>
    <mergeCell ref="R54:T54"/>
    <mergeCell ref="U54:W54"/>
    <mergeCell ref="A50:W50"/>
    <mergeCell ref="B37:E37"/>
    <mergeCell ref="B38:E38"/>
    <mergeCell ref="A23:X23"/>
    <mergeCell ref="A24:W24"/>
    <mergeCell ref="A29:X29"/>
    <mergeCell ref="W37:X37"/>
    <mergeCell ref="T37:V37"/>
    <mergeCell ref="O37:S37"/>
    <mergeCell ref="K37:N37"/>
    <mergeCell ref="G37:J37"/>
    <mergeCell ref="G38:J38"/>
    <mergeCell ref="K38:N38"/>
    <mergeCell ref="O38:S38"/>
    <mergeCell ref="T38:V38"/>
    <mergeCell ref="W38:X38"/>
    <mergeCell ref="B27:J27"/>
    <mergeCell ref="K27:L27"/>
    <mergeCell ref="M27:Q27"/>
    <mergeCell ref="R27:T27"/>
    <mergeCell ref="U27:W27"/>
    <mergeCell ref="B28:J28"/>
    <mergeCell ref="K28:L28"/>
    <mergeCell ref="M28:Q28"/>
    <mergeCell ref="R28:T28"/>
    <mergeCell ref="U28:W28"/>
    <mergeCell ref="B26:J26"/>
    <mergeCell ref="B62:E62"/>
    <mergeCell ref="G62:J62"/>
    <mergeCell ref="K62:N62"/>
    <mergeCell ref="O62:S62"/>
    <mergeCell ref="T62:V62"/>
    <mergeCell ref="W62:X62"/>
    <mergeCell ref="B59:J59"/>
    <mergeCell ref="K59:L59"/>
    <mergeCell ref="M59:Q59"/>
    <mergeCell ref="R59:T59"/>
    <mergeCell ref="U59:W59"/>
    <mergeCell ref="B60:J60"/>
    <mergeCell ref="K60:L60"/>
    <mergeCell ref="M60:Q60"/>
    <mergeCell ref="R60:T60"/>
    <mergeCell ref="U60:W60"/>
    <mergeCell ref="B58:J58"/>
    <mergeCell ref="K58:L58"/>
    <mergeCell ref="M58:W58"/>
    <mergeCell ref="B68:W68"/>
    <mergeCell ref="B69:W69"/>
    <mergeCell ref="B78:J78"/>
    <mergeCell ref="K78:L78"/>
    <mergeCell ref="M78:Q78"/>
    <mergeCell ref="R78:T78"/>
    <mergeCell ref="U78:W78"/>
    <mergeCell ref="B79:J79"/>
    <mergeCell ref="K79:L79"/>
    <mergeCell ref="M79:Q79"/>
    <mergeCell ref="R79:T79"/>
    <mergeCell ref="U79:W79"/>
    <mergeCell ref="B67:W67"/>
    <mergeCell ref="B77:J77"/>
    <mergeCell ref="K77:L77"/>
    <mergeCell ref="B63:E63"/>
    <mergeCell ref="G63:J63"/>
    <mergeCell ref="K63:N63"/>
    <mergeCell ref="O63:S63"/>
    <mergeCell ref="T63:V63"/>
    <mergeCell ref="W63:X63"/>
    <mergeCell ref="T64:V64"/>
    <mergeCell ref="W64:X64"/>
    <mergeCell ref="B72:F72"/>
    <mergeCell ref="G72:I72"/>
    <mergeCell ref="J72:L72"/>
    <mergeCell ref="M72:S72"/>
    <mergeCell ref="T72:V72"/>
    <mergeCell ref="W72:X72"/>
    <mergeCell ref="B82:E82"/>
    <mergeCell ref="T82:V82"/>
    <mergeCell ref="W82:X82"/>
    <mergeCell ref="B71:F71"/>
    <mergeCell ref="G71:I71"/>
    <mergeCell ref="J71:L71"/>
    <mergeCell ref="M71:S71"/>
    <mergeCell ref="T71:V71"/>
    <mergeCell ref="W71:X71"/>
    <mergeCell ref="G82:J82"/>
    <mergeCell ref="K82:N82"/>
    <mergeCell ref="T81:V81"/>
    <mergeCell ref="W81:X81"/>
    <mergeCell ref="B105:W105"/>
    <mergeCell ref="B102:E102"/>
    <mergeCell ref="G102:J102"/>
    <mergeCell ref="K102:N102"/>
    <mergeCell ref="O102:S102"/>
    <mergeCell ref="T102:V102"/>
    <mergeCell ref="W102:X102"/>
    <mergeCell ref="T100:V100"/>
    <mergeCell ref="W100:X100"/>
    <mergeCell ref="B98:J98"/>
    <mergeCell ref="K98:L98"/>
    <mergeCell ref="M98:Q98"/>
    <mergeCell ref="R98:T98"/>
    <mergeCell ref="U98:W98"/>
    <mergeCell ref="B96:J96"/>
    <mergeCell ref="K96:L96"/>
    <mergeCell ref="M97:Q97"/>
    <mergeCell ref="R97:T97"/>
    <mergeCell ref="U97:W97"/>
    <mergeCell ref="B143:W143"/>
    <mergeCell ref="B144:W144"/>
    <mergeCell ref="B145:W145"/>
    <mergeCell ref="B139:E139"/>
    <mergeCell ref="G139:J139"/>
    <mergeCell ref="K139:N139"/>
    <mergeCell ref="O139:S139"/>
    <mergeCell ref="T139:V139"/>
    <mergeCell ref="W139:X139"/>
    <mergeCell ref="B140:E140"/>
    <mergeCell ref="G140:J140"/>
    <mergeCell ref="K140:N140"/>
    <mergeCell ref="O140:S140"/>
    <mergeCell ref="T140:V140"/>
    <mergeCell ref="W140:X140"/>
    <mergeCell ref="B136:J136"/>
    <mergeCell ref="K136:L136"/>
    <mergeCell ref="M136:Q136"/>
    <mergeCell ref="R136:T136"/>
    <mergeCell ref="U136:W136"/>
    <mergeCell ref="G47:I47"/>
    <mergeCell ref="J47:L47"/>
    <mergeCell ref="M47:S47"/>
    <mergeCell ref="B46:F46"/>
    <mergeCell ref="A30:W30"/>
    <mergeCell ref="B33:J33"/>
    <mergeCell ref="K33:L33"/>
    <mergeCell ref="B34:J34"/>
    <mergeCell ref="K34:L34"/>
    <mergeCell ref="M34:Q34"/>
    <mergeCell ref="R34:T34"/>
    <mergeCell ref="U34:W34"/>
    <mergeCell ref="B35:J35"/>
    <mergeCell ref="K35:L35"/>
    <mergeCell ref="M35:Q35"/>
    <mergeCell ref="R35:T35"/>
    <mergeCell ref="U35:W35"/>
    <mergeCell ref="B124:W124"/>
    <mergeCell ref="B125:W125"/>
    <mergeCell ref="T110:V110"/>
    <mergeCell ref="W110:X110"/>
    <mergeCell ref="B110:F110"/>
    <mergeCell ref="G110:I110"/>
    <mergeCell ref="J110:L110"/>
    <mergeCell ref="M110:S110"/>
    <mergeCell ref="A113:W113"/>
    <mergeCell ref="M115:W115"/>
    <mergeCell ref="T91:V91"/>
    <mergeCell ref="W91:X91"/>
    <mergeCell ref="A94:W94"/>
    <mergeCell ref="B52:J52"/>
    <mergeCell ref="K52:L52"/>
    <mergeCell ref="B53:J53"/>
    <mergeCell ref="K53:L53"/>
    <mergeCell ref="M53:Q53"/>
    <mergeCell ref="R53:T53"/>
    <mergeCell ref="U53:W53"/>
    <mergeCell ref="B121:E121"/>
    <mergeCell ref="G121:J121"/>
    <mergeCell ref="K121:N121"/>
    <mergeCell ref="O121:S121"/>
    <mergeCell ref="T121:V121"/>
    <mergeCell ref="W121:X121"/>
    <mergeCell ref="B117:J117"/>
    <mergeCell ref="K117:L117"/>
    <mergeCell ref="M117:Q117"/>
    <mergeCell ref="R117:T117"/>
    <mergeCell ref="U117:W117"/>
    <mergeCell ref="T109:V109"/>
    <mergeCell ref="B181:W181"/>
    <mergeCell ref="B182:W182"/>
    <mergeCell ref="B178:E178"/>
    <mergeCell ref="G178:J178"/>
    <mergeCell ref="K178:N178"/>
    <mergeCell ref="O178:S178"/>
    <mergeCell ref="T178:V178"/>
    <mergeCell ref="W178:X178"/>
    <mergeCell ref="B173:J173"/>
    <mergeCell ref="K173:L173"/>
    <mergeCell ref="M173:Q173"/>
    <mergeCell ref="R173:T173"/>
    <mergeCell ref="U173:W173"/>
    <mergeCell ref="B174:J174"/>
    <mergeCell ref="K174:L174"/>
    <mergeCell ref="M174:Q174"/>
    <mergeCell ref="R174:T174"/>
    <mergeCell ref="U174:W174"/>
    <mergeCell ref="B176:E176"/>
    <mergeCell ref="G176:J176"/>
    <mergeCell ref="A75:W75"/>
    <mergeCell ref="B64:E64"/>
    <mergeCell ref="G64:J64"/>
    <mergeCell ref="K64:N64"/>
    <mergeCell ref="O64:S64"/>
    <mergeCell ref="M77:W77"/>
    <mergeCell ref="B81:E81"/>
    <mergeCell ref="G81:J81"/>
    <mergeCell ref="K81:N81"/>
    <mergeCell ref="O81:S81"/>
    <mergeCell ref="A56:W56"/>
    <mergeCell ref="M20:W20"/>
    <mergeCell ref="M26:W26"/>
    <mergeCell ref="M33:W33"/>
    <mergeCell ref="M52:W52"/>
    <mergeCell ref="B41:W41"/>
    <mergeCell ref="B42:W42"/>
    <mergeCell ref="B43:W43"/>
    <mergeCell ref="G46:I46"/>
    <mergeCell ref="J46:L46"/>
    <mergeCell ref="M46:S46"/>
    <mergeCell ref="T46:V46"/>
    <mergeCell ref="W46:X46"/>
    <mergeCell ref="T45:V45"/>
    <mergeCell ref="W45:X45"/>
    <mergeCell ref="T47:V47"/>
    <mergeCell ref="W47:X47"/>
    <mergeCell ref="B45:F45"/>
    <mergeCell ref="G45:I45"/>
    <mergeCell ref="J45:L45"/>
    <mergeCell ref="M45:S45"/>
    <mergeCell ref="B47:F47"/>
    <mergeCell ref="B88:W88"/>
    <mergeCell ref="B90:F90"/>
    <mergeCell ref="G90:I90"/>
    <mergeCell ref="J90:L90"/>
    <mergeCell ref="M90:S90"/>
    <mergeCell ref="T90:V90"/>
    <mergeCell ref="W90:X90"/>
    <mergeCell ref="B91:F91"/>
    <mergeCell ref="G91:I91"/>
    <mergeCell ref="J91:L91"/>
    <mergeCell ref="M91:S91"/>
    <mergeCell ref="O82:S82"/>
    <mergeCell ref="B83:E83"/>
    <mergeCell ref="G83:J83"/>
    <mergeCell ref="K83:N83"/>
    <mergeCell ref="O83:S83"/>
    <mergeCell ref="T83:V83"/>
    <mergeCell ref="W83:X83"/>
    <mergeCell ref="B86:W86"/>
    <mergeCell ref="B87:W87"/>
    <mergeCell ref="B119:E119"/>
    <mergeCell ref="G119:J119"/>
    <mergeCell ref="K119:N119"/>
    <mergeCell ref="O119:S119"/>
    <mergeCell ref="T119:V119"/>
    <mergeCell ref="W119:X119"/>
    <mergeCell ref="B120:E120"/>
    <mergeCell ref="G120:J120"/>
    <mergeCell ref="K120:N120"/>
    <mergeCell ref="O120:S120"/>
    <mergeCell ref="T120:V120"/>
    <mergeCell ref="W120:X120"/>
    <mergeCell ref="B97:J97"/>
    <mergeCell ref="K97:L97"/>
    <mergeCell ref="M96:W96"/>
    <mergeCell ref="B100:E100"/>
    <mergeCell ref="G100:J100"/>
    <mergeCell ref="K100:N100"/>
    <mergeCell ref="O100:S100"/>
    <mergeCell ref="B101:E101"/>
    <mergeCell ref="G101:J101"/>
    <mergeCell ref="K101:N101"/>
    <mergeCell ref="O101:S101"/>
    <mergeCell ref="T101:V101"/>
    <mergeCell ref="W101:X101"/>
    <mergeCell ref="W109:X109"/>
    <mergeCell ref="B109:F109"/>
    <mergeCell ref="G109:I109"/>
    <mergeCell ref="J109:L109"/>
    <mergeCell ref="M109:S109"/>
    <mergeCell ref="B106:W106"/>
    <mergeCell ref="B107:W107"/>
    <mergeCell ref="M134:W134"/>
    <mergeCell ref="B135:J135"/>
    <mergeCell ref="K135:L135"/>
    <mergeCell ref="M135:Q135"/>
    <mergeCell ref="R135:T135"/>
    <mergeCell ref="U135:W135"/>
    <mergeCell ref="B138:E138"/>
    <mergeCell ref="G138:J138"/>
    <mergeCell ref="K138:N138"/>
    <mergeCell ref="O138:S138"/>
    <mergeCell ref="T138:V138"/>
    <mergeCell ref="W138:X138"/>
    <mergeCell ref="B126:W126"/>
    <mergeCell ref="B128:F128"/>
    <mergeCell ref="G128:I128"/>
    <mergeCell ref="J128:L128"/>
    <mergeCell ref="M128:S128"/>
    <mergeCell ref="B129:F129"/>
    <mergeCell ref="G129:I129"/>
    <mergeCell ref="J129:L129"/>
    <mergeCell ref="M129:S129"/>
    <mergeCell ref="T129:V129"/>
    <mergeCell ref="W129:X129"/>
    <mergeCell ref="T128:V128"/>
    <mergeCell ref="W128:X128"/>
    <mergeCell ref="A132:W132"/>
    <mergeCell ref="B134:J134"/>
    <mergeCell ref="K134:L134"/>
    <mergeCell ref="A151:W151"/>
    <mergeCell ref="M153:W153"/>
    <mergeCell ref="B155:J155"/>
    <mergeCell ref="K155:L155"/>
    <mergeCell ref="M155:Q155"/>
    <mergeCell ref="R155:T155"/>
    <mergeCell ref="U155:W155"/>
    <mergeCell ref="B157:E157"/>
    <mergeCell ref="G157:J157"/>
    <mergeCell ref="K157:N157"/>
    <mergeCell ref="O157:S157"/>
    <mergeCell ref="T157:V157"/>
    <mergeCell ref="W157:X157"/>
    <mergeCell ref="B147:F147"/>
    <mergeCell ref="G147:I147"/>
    <mergeCell ref="J147:L147"/>
    <mergeCell ref="M147:S147"/>
    <mergeCell ref="T147:V147"/>
    <mergeCell ref="W147:X147"/>
    <mergeCell ref="B148:F148"/>
    <mergeCell ref="G148:I148"/>
    <mergeCell ref="J148:L148"/>
    <mergeCell ref="M148:S148"/>
    <mergeCell ref="T148:V148"/>
    <mergeCell ref="W148:X148"/>
    <mergeCell ref="B153:J153"/>
    <mergeCell ref="K153:L153"/>
    <mergeCell ref="B154:J154"/>
    <mergeCell ref="K154:L154"/>
    <mergeCell ref="M154:Q154"/>
    <mergeCell ref="R154:T154"/>
    <mergeCell ref="U154:W154"/>
    <mergeCell ref="B162:W162"/>
    <mergeCell ref="B163:W163"/>
    <mergeCell ref="B164:W164"/>
    <mergeCell ref="B166:F166"/>
    <mergeCell ref="G166:I166"/>
    <mergeCell ref="J166:L166"/>
    <mergeCell ref="M166:S166"/>
    <mergeCell ref="T166:V166"/>
    <mergeCell ref="W166:X166"/>
    <mergeCell ref="B158:E158"/>
    <mergeCell ref="G158:J158"/>
    <mergeCell ref="K158:N158"/>
    <mergeCell ref="O158:S158"/>
    <mergeCell ref="T158:V158"/>
    <mergeCell ref="W158:X158"/>
    <mergeCell ref="B159:E159"/>
    <mergeCell ref="G159:J159"/>
    <mergeCell ref="K159:N159"/>
    <mergeCell ref="O159:S159"/>
    <mergeCell ref="T159:V159"/>
    <mergeCell ref="W159:X159"/>
    <mergeCell ref="K176:N176"/>
    <mergeCell ref="O176:S176"/>
    <mergeCell ref="T176:V176"/>
    <mergeCell ref="W176:X176"/>
    <mergeCell ref="B177:E177"/>
    <mergeCell ref="G177:J177"/>
    <mergeCell ref="K177:N177"/>
    <mergeCell ref="O177:S177"/>
    <mergeCell ref="T177:V177"/>
    <mergeCell ref="W177:X177"/>
    <mergeCell ref="B167:F167"/>
    <mergeCell ref="G167:I167"/>
    <mergeCell ref="J167:L167"/>
    <mergeCell ref="M167:S167"/>
    <mergeCell ref="T167:V167"/>
    <mergeCell ref="W167:X167"/>
    <mergeCell ref="A170:W170"/>
    <mergeCell ref="B172:J172"/>
    <mergeCell ref="K172:L172"/>
    <mergeCell ref="M172:W172"/>
    <mergeCell ref="B191:J191"/>
    <mergeCell ref="K191:L191"/>
    <mergeCell ref="M191:W191"/>
    <mergeCell ref="B192:J192"/>
    <mergeCell ref="K192:L192"/>
    <mergeCell ref="M192:Q192"/>
    <mergeCell ref="R192:T192"/>
    <mergeCell ref="U192:W192"/>
    <mergeCell ref="B193:J193"/>
    <mergeCell ref="K193:L193"/>
    <mergeCell ref="M193:Q193"/>
    <mergeCell ref="R193:T193"/>
    <mergeCell ref="U193:W193"/>
    <mergeCell ref="B183:W183"/>
    <mergeCell ref="B185:F185"/>
    <mergeCell ref="G185:I185"/>
    <mergeCell ref="J185:L185"/>
    <mergeCell ref="M185:S185"/>
    <mergeCell ref="T185:V185"/>
    <mergeCell ref="W185:X185"/>
    <mergeCell ref="B186:F186"/>
    <mergeCell ref="G186:I186"/>
    <mergeCell ref="J186:L186"/>
    <mergeCell ref="M186:S186"/>
    <mergeCell ref="T186:V186"/>
    <mergeCell ref="W186:X186"/>
    <mergeCell ref="A189:W189"/>
    <mergeCell ref="B197:E197"/>
    <mergeCell ref="G197:J197"/>
    <mergeCell ref="K197:N197"/>
    <mergeCell ref="O197:S197"/>
    <mergeCell ref="T197:V197"/>
    <mergeCell ref="W197:X197"/>
    <mergeCell ref="B200:W200"/>
    <mergeCell ref="B201:W201"/>
    <mergeCell ref="B202:W202"/>
    <mergeCell ref="B195:E195"/>
    <mergeCell ref="G195:J195"/>
    <mergeCell ref="K195:N195"/>
    <mergeCell ref="O195:S195"/>
    <mergeCell ref="T195:V195"/>
    <mergeCell ref="W195:X195"/>
    <mergeCell ref="B196:E196"/>
    <mergeCell ref="G196:J196"/>
    <mergeCell ref="K196:N196"/>
    <mergeCell ref="O196:S196"/>
    <mergeCell ref="T196:V196"/>
    <mergeCell ref="W196:X196"/>
    <mergeCell ref="A208:W208"/>
    <mergeCell ref="B210:J210"/>
    <mergeCell ref="K210:L210"/>
    <mergeCell ref="M210:W210"/>
    <mergeCell ref="B211:J211"/>
    <mergeCell ref="K211:L211"/>
    <mergeCell ref="M211:Q211"/>
    <mergeCell ref="R211:T211"/>
    <mergeCell ref="U211:W211"/>
    <mergeCell ref="B204:F204"/>
    <mergeCell ref="G204:I204"/>
    <mergeCell ref="J204:L204"/>
    <mergeCell ref="M204:S204"/>
    <mergeCell ref="T204:V204"/>
    <mergeCell ref="W204:X204"/>
    <mergeCell ref="B205:F205"/>
    <mergeCell ref="G205:I205"/>
    <mergeCell ref="J205:L205"/>
    <mergeCell ref="M205:S205"/>
    <mergeCell ref="T205:V205"/>
    <mergeCell ref="W205:X205"/>
    <mergeCell ref="B215:E215"/>
    <mergeCell ref="G215:J215"/>
    <mergeCell ref="K215:N215"/>
    <mergeCell ref="O215:S215"/>
    <mergeCell ref="T215:V215"/>
    <mergeCell ref="W215:X215"/>
    <mergeCell ref="B216:E216"/>
    <mergeCell ref="G216:J216"/>
    <mergeCell ref="K216:N216"/>
    <mergeCell ref="O216:S216"/>
    <mergeCell ref="T216:V216"/>
    <mergeCell ref="W216:X216"/>
    <mergeCell ref="B212:J212"/>
    <mergeCell ref="K212:L212"/>
    <mergeCell ref="M212:Q212"/>
    <mergeCell ref="R212:T212"/>
    <mergeCell ref="U212:W212"/>
    <mergeCell ref="B214:E214"/>
    <mergeCell ref="G214:J214"/>
    <mergeCell ref="K214:N214"/>
    <mergeCell ref="O214:S214"/>
    <mergeCell ref="T214:V214"/>
    <mergeCell ref="W214:X214"/>
    <mergeCell ref="B224:F224"/>
    <mergeCell ref="G224:I224"/>
    <mergeCell ref="J224:L224"/>
    <mergeCell ref="M224:S224"/>
    <mergeCell ref="T224:V224"/>
    <mergeCell ref="W224:X224"/>
    <mergeCell ref="A227:W227"/>
    <mergeCell ref="B229:J229"/>
    <mergeCell ref="K229:L229"/>
    <mergeCell ref="M229:W229"/>
    <mergeCell ref="B219:W219"/>
    <mergeCell ref="B220:W220"/>
    <mergeCell ref="B221:W221"/>
    <mergeCell ref="B223:F223"/>
    <mergeCell ref="G223:I223"/>
    <mergeCell ref="J223:L223"/>
    <mergeCell ref="M223:S223"/>
    <mergeCell ref="T223:V223"/>
    <mergeCell ref="W223:X223"/>
    <mergeCell ref="B233:E233"/>
    <mergeCell ref="G233:J233"/>
    <mergeCell ref="K233:N233"/>
    <mergeCell ref="O233:S233"/>
    <mergeCell ref="T233:V233"/>
    <mergeCell ref="W233:X233"/>
    <mergeCell ref="B234:E234"/>
    <mergeCell ref="G234:J234"/>
    <mergeCell ref="K234:N234"/>
    <mergeCell ref="O234:S234"/>
    <mergeCell ref="T234:V234"/>
    <mergeCell ref="W234:X234"/>
    <mergeCell ref="B230:J230"/>
    <mergeCell ref="K230:L230"/>
    <mergeCell ref="M230:Q230"/>
    <mergeCell ref="R230:T230"/>
    <mergeCell ref="U230:W230"/>
    <mergeCell ref="B231:J231"/>
    <mergeCell ref="K231:L231"/>
    <mergeCell ref="M231:Q231"/>
    <mergeCell ref="R231:T231"/>
    <mergeCell ref="U231:W231"/>
    <mergeCell ref="B242:F242"/>
    <mergeCell ref="G242:I242"/>
    <mergeCell ref="J242:L242"/>
    <mergeCell ref="M242:S242"/>
    <mergeCell ref="T242:V242"/>
    <mergeCell ref="W242:X242"/>
    <mergeCell ref="B243:F243"/>
    <mergeCell ref="G243:I243"/>
    <mergeCell ref="J243:L243"/>
    <mergeCell ref="M243:S243"/>
    <mergeCell ref="T243:V243"/>
    <mergeCell ref="W243:X243"/>
    <mergeCell ref="B235:E235"/>
    <mergeCell ref="G235:J235"/>
    <mergeCell ref="K235:N235"/>
    <mergeCell ref="O235:S235"/>
    <mergeCell ref="T235:V235"/>
    <mergeCell ref="W235:X235"/>
    <mergeCell ref="B238:W238"/>
    <mergeCell ref="B239:W239"/>
    <mergeCell ref="B240:W240"/>
    <mergeCell ref="B250:J250"/>
    <mergeCell ref="K250:L250"/>
    <mergeCell ref="M250:Q250"/>
    <mergeCell ref="R250:T250"/>
    <mergeCell ref="U250:W250"/>
    <mergeCell ref="B252:E252"/>
    <mergeCell ref="G252:J252"/>
    <mergeCell ref="K252:N252"/>
    <mergeCell ref="O252:S252"/>
    <mergeCell ref="T252:V252"/>
    <mergeCell ref="W252:X252"/>
    <mergeCell ref="A246:W246"/>
    <mergeCell ref="B248:J248"/>
    <mergeCell ref="K248:L248"/>
    <mergeCell ref="M248:W248"/>
    <mergeCell ref="B249:J249"/>
    <mergeCell ref="K249:L249"/>
    <mergeCell ref="M249:Q249"/>
    <mergeCell ref="R249:T249"/>
    <mergeCell ref="U249:W249"/>
    <mergeCell ref="B257:W257"/>
    <mergeCell ref="B258:W258"/>
    <mergeCell ref="B259:W259"/>
    <mergeCell ref="B261:F261"/>
    <mergeCell ref="G261:I261"/>
    <mergeCell ref="J261:L261"/>
    <mergeCell ref="M261:S261"/>
    <mergeCell ref="T261:V261"/>
    <mergeCell ref="W261:X261"/>
    <mergeCell ref="B253:E253"/>
    <mergeCell ref="G253:J253"/>
    <mergeCell ref="K253:N253"/>
    <mergeCell ref="O253:S253"/>
    <mergeCell ref="T253:V253"/>
    <mergeCell ref="W253:X253"/>
    <mergeCell ref="B254:E254"/>
    <mergeCell ref="G254:J254"/>
    <mergeCell ref="K254:N254"/>
    <mergeCell ref="O254:S254"/>
    <mergeCell ref="T254:V254"/>
    <mergeCell ref="W254:X254"/>
    <mergeCell ref="B268:J268"/>
    <mergeCell ref="K268:L268"/>
    <mergeCell ref="M268:Q268"/>
    <mergeCell ref="R268:T268"/>
    <mergeCell ref="U268:W268"/>
    <mergeCell ref="B269:J269"/>
    <mergeCell ref="K269:L269"/>
    <mergeCell ref="M269:Q269"/>
    <mergeCell ref="R269:T269"/>
    <mergeCell ref="U269:W269"/>
    <mergeCell ref="B262:F262"/>
    <mergeCell ref="G262:I262"/>
    <mergeCell ref="J262:L262"/>
    <mergeCell ref="M262:S262"/>
    <mergeCell ref="T262:V262"/>
    <mergeCell ref="W262:X262"/>
    <mergeCell ref="A265:W265"/>
    <mergeCell ref="B267:J267"/>
    <mergeCell ref="K267:L267"/>
    <mergeCell ref="M267:W267"/>
    <mergeCell ref="A271:W271"/>
    <mergeCell ref="B273:J273"/>
    <mergeCell ref="K273:L273"/>
    <mergeCell ref="M273:W273"/>
    <mergeCell ref="B274:J274"/>
    <mergeCell ref="K274:L274"/>
    <mergeCell ref="M274:Q274"/>
    <mergeCell ref="R274:T274"/>
    <mergeCell ref="U274:W274"/>
    <mergeCell ref="B275:J275"/>
    <mergeCell ref="K275:L275"/>
    <mergeCell ref="M275:Q275"/>
    <mergeCell ref="R275:T275"/>
    <mergeCell ref="U275:W275"/>
    <mergeCell ref="B277:E277"/>
    <mergeCell ref="G277:J277"/>
    <mergeCell ref="K277:N277"/>
    <mergeCell ref="O277:S277"/>
    <mergeCell ref="T277:V277"/>
    <mergeCell ref="W277:X277"/>
    <mergeCell ref="B283:W283"/>
    <mergeCell ref="B284:W284"/>
    <mergeCell ref="B286:F286"/>
    <mergeCell ref="G286:I286"/>
    <mergeCell ref="J286:L286"/>
    <mergeCell ref="M286:S286"/>
    <mergeCell ref="T286:V286"/>
    <mergeCell ref="W286:X286"/>
    <mergeCell ref="B287:F287"/>
    <mergeCell ref="G287:I287"/>
    <mergeCell ref="J287:L287"/>
    <mergeCell ref="M287:S287"/>
    <mergeCell ref="T287:V287"/>
    <mergeCell ref="W287:X287"/>
    <mergeCell ref="T278:V278"/>
    <mergeCell ref="W278:X278"/>
    <mergeCell ref="B279:E279"/>
    <mergeCell ref="G279:J279"/>
    <mergeCell ref="K279:N279"/>
    <mergeCell ref="O279:S279"/>
    <mergeCell ref="T279:V279"/>
    <mergeCell ref="W279:X279"/>
    <mergeCell ref="B282:W282"/>
    <mergeCell ref="B278:E278"/>
    <mergeCell ref="G278:J278"/>
    <mergeCell ref="K278:N278"/>
    <mergeCell ref="O278:S278"/>
    <mergeCell ref="B294:J294"/>
    <mergeCell ref="K294:L294"/>
    <mergeCell ref="M294:Q294"/>
    <mergeCell ref="R294:T294"/>
    <mergeCell ref="U294:W294"/>
    <mergeCell ref="B296:E296"/>
    <mergeCell ref="G296:J296"/>
    <mergeCell ref="K296:N296"/>
    <mergeCell ref="O296:S296"/>
    <mergeCell ref="T296:V296"/>
    <mergeCell ref="W296:X296"/>
    <mergeCell ref="A290:W290"/>
    <mergeCell ref="B292:J292"/>
    <mergeCell ref="K292:L292"/>
    <mergeCell ref="M292:W292"/>
    <mergeCell ref="B293:J293"/>
    <mergeCell ref="K293:L293"/>
    <mergeCell ref="M293:Q293"/>
    <mergeCell ref="R293:T293"/>
    <mergeCell ref="U293:W293"/>
    <mergeCell ref="B301:W301"/>
    <mergeCell ref="B302:W302"/>
    <mergeCell ref="B303:W303"/>
    <mergeCell ref="B305:F305"/>
    <mergeCell ref="G305:I305"/>
    <mergeCell ref="J305:L305"/>
    <mergeCell ref="M305:S305"/>
    <mergeCell ref="T305:V305"/>
    <mergeCell ref="W305:X305"/>
    <mergeCell ref="B297:E297"/>
    <mergeCell ref="G297:J297"/>
    <mergeCell ref="K297:N297"/>
    <mergeCell ref="O297:S297"/>
    <mergeCell ref="T297:V297"/>
    <mergeCell ref="W297:X297"/>
    <mergeCell ref="B298:E298"/>
    <mergeCell ref="G298:J298"/>
    <mergeCell ref="K298:N298"/>
    <mergeCell ref="O298:S298"/>
    <mergeCell ref="T298:V298"/>
    <mergeCell ref="W298:X298"/>
    <mergeCell ref="B312:J312"/>
    <mergeCell ref="K312:L312"/>
    <mergeCell ref="M312:Q312"/>
    <mergeCell ref="R312:T312"/>
    <mergeCell ref="U312:W312"/>
    <mergeCell ref="B313:J313"/>
    <mergeCell ref="K313:L313"/>
    <mergeCell ref="M313:Q313"/>
    <mergeCell ref="R313:T313"/>
    <mergeCell ref="U313:W313"/>
    <mergeCell ref="B306:F306"/>
    <mergeCell ref="G306:I306"/>
    <mergeCell ref="J306:L306"/>
    <mergeCell ref="M306:S306"/>
    <mergeCell ref="T306:V306"/>
    <mergeCell ref="W306:X306"/>
    <mergeCell ref="A309:W309"/>
    <mergeCell ref="B311:J311"/>
    <mergeCell ref="K311:L311"/>
    <mergeCell ref="M311:W311"/>
    <mergeCell ref="W328:X328"/>
    <mergeCell ref="B318:E318"/>
    <mergeCell ref="G318:J318"/>
    <mergeCell ref="K318:N318"/>
    <mergeCell ref="O318:S318"/>
    <mergeCell ref="T318:V318"/>
    <mergeCell ref="W318:X318"/>
    <mergeCell ref="B322:W322"/>
    <mergeCell ref="B323:W323"/>
    <mergeCell ref="B324:W324"/>
    <mergeCell ref="B316:E316"/>
    <mergeCell ref="G316:J316"/>
    <mergeCell ref="K316:N316"/>
    <mergeCell ref="O316:S316"/>
    <mergeCell ref="T316:V316"/>
    <mergeCell ref="W316:X316"/>
    <mergeCell ref="B317:E317"/>
    <mergeCell ref="G317:J317"/>
    <mergeCell ref="K317:N317"/>
    <mergeCell ref="O317:S317"/>
    <mergeCell ref="T317:V317"/>
    <mergeCell ref="W317:X317"/>
    <mergeCell ref="A348:W348"/>
    <mergeCell ref="B350:J350"/>
    <mergeCell ref="K350:L350"/>
    <mergeCell ref="B314:J314"/>
    <mergeCell ref="K314:L314"/>
    <mergeCell ref="M314:Q314"/>
    <mergeCell ref="R314:T314"/>
    <mergeCell ref="U314:W314"/>
    <mergeCell ref="B319:E319"/>
    <mergeCell ref="G319:J319"/>
    <mergeCell ref="K319:N319"/>
    <mergeCell ref="O319:S319"/>
    <mergeCell ref="T319:V319"/>
    <mergeCell ref="W319:X319"/>
    <mergeCell ref="M350:W350"/>
    <mergeCell ref="B327:F327"/>
    <mergeCell ref="G327:I327"/>
    <mergeCell ref="J327:L327"/>
    <mergeCell ref="M327:S327"/>
    <mergeCell ref="T327:V327"/>
    <mergeCell ref="W327:X327"/>
    <mergeCell ref="B328:F328"/>
    <mergeCell ref="G328:I328"/>
    <mergeCell ref="J328:L328"/>
    <mergeCell ref="B326:F326"/>
    <mergeCell ref="G326:I326"/>
    <mergeCell ref="J326:L326"/>
    <mergeCell ref="M326:S326"/>
    <mergeCell ref="T326:V326"/>
    <mergeCell ref="W326:X326"/>
    <mergeCell ref="M328:S328"/>
    <mergeCell ref="T328:V328"/>
    <mergeCell ref="B353:J353"/>
    <mergeCell ref="K353:L353"/>
    <mergeCell ref="M353:Q353"/>
    <mergeCell ref="R353:T353"/>
    <mergeCell ref="U353:W353"/>
    <mergeCell ref="B355:E355"/>
    <mergeCell ref="G355:J355"/>
    <mergeCell ref="K355:N355"/>
    <mergeCell ref="O355:S355"/>
    <mergeCell ref="T355:V355"/>
    <mergeCell ref="W355:X355"/>
    <mergeCell ref="B351:J351"/>
    <mergeCell ref="K351:L351"/>
    <mergeCell ref="M351:Q351"/>
    <mergeCell ref="R351:T351"/>
    <mergeCell ref="U351:W351"/>
    <mergeCell ref="B352:J352"/>
    <mergeCell ref="K352:L352"/>
    <mergeCell ref="M352:Q352"/>
    <mergeCell ref="R352:T352"/>
    <mergeCell ref="U352:W352"/>
    <mergeCell ref="B358:E358"/>
    <mergeCell ref="G358:J358"/>
    <mergeCell ref="K358:N358"/>
    <mergeCell ref="O358:S358"/>
    <mergeCell ref="T358:V358"/>
    <mergeCell ref="W358:X358"/>
    <mergeCell ref="B361:W361"/>
    <mergeCell ref="B362:W362"/>
    <mergeCell ref="B363:W363"/>
    <mergeCell ref="B356:E356"/>
    <mergeCell ref="G356:J356"/>
    <mergeCell ref="K356:N356"/>
    <mergeCell ref="O356:S356"/>
    <mergeCell ref="T356:V356"/>
    <mergeCell ref="W356:X356"/>
    <mergeCell ref="B357:E357"/>
    <mergeCell ref="G357:J357"/>
    <mergeCell ref="K357:N357"/>
    <mergeCell ref="O357:S357"/>
    <mergeCell ref="T357:V357"/>
    <mergeCell ref="W357:X357"/>
    <mergeCell ref="B365:F365"/>
    <mergeCell ref="G365:I365"/>
    <mergeCell ref="J365:L365"/>
    <mergeCell ref="M365:S365"/>
    <mergeCell ref="T365:V365"/>
    <mergeCell ref="W365:X365"/>
    <mergeCell ref="B366:F366"/>
    <mergeCell ref="G366:I366"/>
    <mergeCell ref="J366:L366"/>
    <mergeCell ref="M366:S366"/>
    <mergeCell ref="T366:V366"/>
    <mergeCell ref="W366:X366"/>
    <mergeCell ref="B367:F367"/>
    <mergeCell ref="G367:I367"/>
    <mergeCell ref="J367:L367"/>
    <mergeCell ref="M367:S367"/>
    <mergeCell ref="T367:V367"/>
    <mergeCell ref="W367:X367"/>
    <mergeCell ref="B391:J391"/>
    <mergeCell ref="K391:L391"/>
    <mergeCell ref="M391:Q391"/>
    <mergeCell ref="R391:T391"/>
    <mergeCell ref="U391:W391"/>
    <mergeCell ref="B393:E393"/>
    <mergeCell ref="G393:J393"/>
    <mergeCell ref="K393:N393"/>
    <mergeCell ref="O393:S393"/>
    <mergeCell ref="T393:V393"/>
    <mergeCell ref="W393:X393"/>
    <mergeCell ref="A387:W387"/>
    <mergeCell ref="B389:J389"/>
    <mergeCell ref="K389:L389"/>
    <mergeCell ref="M389:W389"/>
    <mergeCell ref="B390:J390"/>
    <mergeCell ref="K390:L390"/>
    <mergeCell ref="M390:Q390"/>
    <mergeCell ref="R390:T390"/>
    <mergeCell ref="U390:W390"/>
    <mergeCell ref="B398:W398"/>
    <mergeCell ref="B399:W399"/>
    <mergeCell ref="B400:W400"/>
    <mergeCell ref="B402:F402"/>
    <mergeCell ref="G402:I402"/>
    <mergeCell ref="J402:L402"/>
    <mergeCell ref="M402:S402"/>
    <mergeCell ref="T402:V402"/>
    <mergeCell ref="W402:X402"/>
    <mergeCell ref="B394:E394"/>
    <mergeCell ref="G394:J394"/>
    <mergeCell ref="K394:N394"/>
    <mergeCell ref="O394:S394"/>
    <mergeCell ref="T394:V394"/>
    <mergeCell ref="W394:X394"/>
    <mergeCell ref="B395:E395"/>
    <mergeCell ref="G395:J395"/>
    <mergeCell ref="K395:N395"/>
    <mergeCell ref="O395:S395"/>
    <mergeCell ref="T395:V395"/>
    <mergeCell ref="W395:X395"/>
    <mergeCell ref="B409:J409"/>
    <mergeCell ref="K409:L409"/>
    <mergeCell ref="M409:Q409"/>
    <mergeCell ref="R409:T409"/>
    <mergeCell ref="U409:W409"/>
    <mergeCell ref="B410:J410"/>
    <mergeCell ref="K410:L410"/>
    <mergeCell ref="M410:Q410"/>
    <mergeCell ref="R410:T410"/>
    <mergeCell ref="U410:W410"/>
    <mergeCell ref="B403:F403"/>
    <mergeCell ref="G403:I403"/>
    <mergeCell ref="J403:L403"/>
    <mergeCell ref="M403:S403"/>
    <mergeCell ref="T403:V403"/>
    <mergeCell ref="W403:X403"/>
    <mergeCell ref="A406:W406"/>
    <mergeCell ref="B408:J408"/>
    <mergeCell ref="K408:L408"/>
    <mergeCell ref="M408:W408"/>
    <mergeCell ref="B414:E414"/>
    <mergeCell ref="G414:J414"/>
    <mergeCell ref="K414:N414"/>
    <mergeCell ref="O414:S414"/>
    <mergeCell ref="T414:V414"/>
    <mergeCell ref="W414:X414"/>
    <mergeCell ref="B417:W417"/>
    <mergeCell ref="B418:W418"/>
    <mergeCell ref="B419:W419"/>
    <mergeCell ref="B412:E412"/>
    <mergeCell ref="G412:J412"/>
    <mergeCell ref="K412:N412"/>
    <mergeCell ref="O412:S412"/>
    <mergeCell ref="T412:V412"/>
    <mergeCell ref="W412:X412"/>
    <mergeCell ref="B413:E413"/>
    <mergeCell ref="G413:J413"/>
    <mergeCell ref="K413:N413"/>
    <mergeCell ref="O413:S413"/>
    <mergeCell ref="T413:V413"/>
    <mergeCell ref="W413:X413"/>
    <mergeCell ref="B429:J429"/>
    <mergeCell ref="K429:L429"/>
    <mergeCell ref="M429:Q429"/>
    <mergeCell ref="R429:T429"/>
    <mergeCell ref="U429:W429"/>
    <mergeCell ref="A425:W425"/>
    <mergeCell ref="B427:J427"/>
    <mergeCell ref="K427:L427"/>
    <mergeCell ref="M427:W427"/>
    <mergeCell ref="B428:J428"/>
    <mergeCell ref="K428:L428"/>
    <mergeCell ref="M428:Q428"/>
    <mergeCell ref="R428:T428"/>
    <mergeCell ref="U428:W428"/>
    <mergeCell ref="B421:F421"/>
    <mergeCell ref="G421:I421"/>
    <mergeCell ref="J421:L421"/>
    <mergeCell ref="M421:S421"/>
    <mergeCell ref="T421:V421"/>
    <mergeCell ref="W421:X421"/>
    <mergeCell ref="B422:F422"/>
    <mergeCell ref="G422:I422"/>
    <mergeCell ref="J422:L422"/>
    <mergeCell ref="M422:S422"/>
    <mergeCell ref="T422:V422"/>
    <mergeCell ref="W422:X422"/>
    <mergeCell ref="B433:J433"/>
    <mergeCell ref="K433:L433"/>
    <mergeCell ref="M433:W433"/>
    <mergeCell ref="M434:Q434"/>
    <mergeCell ref="R434:T434"/>
    <mergeCell ref="U434:W434"/>
    <mergeCell ref="A431:W431"/>
    <mergeCell ref="B435:J435"/>
    <mergeCell ref="K435:L435"/>
    <mergeCell ref="M435:Q435"/>
    <mergeCell ref="R435:T435"/>
    <mergeCell ref="U435:W435"/>
    <mergeCell ref="A437:W437"/>
    <mergeCell ref="B441:J441"/>
    <mergeCell ref="K441:L441"/>
    <mergeCell ref="M441:Q441"/>
    <mergeCell ref="R441:T441"/>
    <mergeCell ref="U441:W441"/>
    <mergeCell ref="K447:L447"/>
    <mergeCell ref="M447:Q447"/>
    <mergeCell ref="R447:T447"/>
    <mergeCell ref="U447:W447"/>
    <mergeCell ref="B445:J445"/>
    <mergeCell ref="K445:L445"/>
    <mergeCell ref="M445:W445"/>
    <mergeCell ref="A443:W443"/>
    <mergeCell ref="B440:J440"/>
    <mergeCell ref="K440:L440"/>
    <mergeCell ref="B439:J439"/>
    <mergeCell ref="K439:L439"/>
    <mergeCell ref="M439:W439"/>
    <mergeCell ref="M440:Q440"/>
    <mergeCell ref="R440:T440"/>
    <mergeCell ref="U440:W440"/>
    <mergeCell ref="B434:J434"/>
    <mergeCell ref="K434:L434"/>
    <mergeCell ref="W461:X463"/>
    <mergeCell ref="G461:I463"/>
    <mergeCell ref="J461:L463"/>
    <mergeCell ref="M461:S463"/>
    <mergeCell ref="T461:V463"/>
    <mergeCell ref="B459:F460"/>
    <mergeCell ref="B461:F463"/>
    <mergeCell ref="G457:I458"/>
    <mergeCell ref="J457:L458"/>
    <mergeCell ref="M457:S458"/>
    <mergeCell ref="T457:V458"/>
    <mergeCell ref="G459:I460"/>
    <mergeCell ref="J459:L460"/>
    <mergeCell ref="M459:S460"/>
    <mergeCell ref="T459:V460"/>
    <mergeCell ref="A466:W466"/>
    <mergeCell ref="B456:F456"/>
    <mergeCell ref="G456:I456"/>
    <mergeCell ref="J456:L456"/>
    <mergeCell ref="M456:S456"/>
    <mergeCell ref="T456:V456"/>
    <mergeCell ref="W456:X456"/>
    <mergeCell ref="B457:F458"/>
    <mergeCell ref="W457:X458"/>
    <mergeCell ref="G335:I338"/>
    <mergeCell ref="J335:L338"/>
    <mergeCell ref="M335:S338"/>
    <mergeCell ref="B343:F343"/>
    <mergeCell ref="G343:I343"/>
    <mergeCell ref="J343:L343"/>
    <mergeCell ref="M343:S343"/>
    <mergeCell ref="T343:V343"/>
    <mergeCell ref="W343:X343"/>
    <mergeCell ref="G339:I342"/>
    <mergeCell ref="J339:L342"/>
    <mergeCell ref="M339:S342"/>
    <mergeCell ref="T339:V342"/>
    <mergeCell ref="W339:X342"/>
    <mergeCell ref="T335:V338"/>
    <mergeCell ref="W335:X338"/>
    <mergeCell ref="W459:X460"/>
    <mergeCell ref="B452:W452"/>
    <mergeCell ref="B453:W453"/>
    <mergeCell ref="B454:W454"/>
    <mergeCell ref="B449:E449"/>
    <mergeCell ref="G449:J449"/>
    <mergeCell ref="K449:N449"/>
    <mergeCell ref="O449:S449"/>
    <mergeCell ref="T449:V449"/>
    <mergeCell ref="W449:X449"/>
    <mergeCell ref="B446:J446"/>
    <mergeCell ref="K446:L446"/>
    <mergeCell ref="M446:Q446"/>
    <mergeCell ref="R446:T446"/>
    <mergeCell ref="U446:W446"/>
    <mergeCell ref="B447:J447"/>
    <mergeCell ref="B368:F369"/>
    <mergeCell ref="G368:I369"/>
    <mergeCell ref="J368:L369"/>
    <mergeCell ref="M368:S369"/>
    <mergeCell ref="T368:V369"/>
    <mergeCell ref="W368:X369"/>
    <mergeCell ref="B370:F373"/>
    <mergeCell ref="G370:I373"/>
    <mergeCell ref="J370:L373"/>
    <mergeCell ref="M370:S373"/>
    <mergeCell ref="T370:V373"/>
    <mergeCell ref="W370:X373"/>
    <mergeCell ref="G329:I330"/>
    <mergeCell ref="J329:L330"/>
    <mergeCell ref="M329:S330"/>
    <mergeCell ref="T329:V330"/>
    <mergeCell ref="W329:X330"/>
    <mergeCell ref="B331:F334"/>
    <mergeCell ref="B329:F330"/>
    <mergeCell ref="B335:F338"/>
    <mergeCell ref="B339:F342"/>
    <mergeCell ref="B344:F345"/>
    <mergeCell ref="G344:I345"/>
    <mergeCell ref="J344:L345"/>
    <mergeCell ref="M344:S345"/>
    <mergeCell ref="T344:V345"/>
    <mergeCell ref="W344:X345"/>
    <mergeCell ref="G331:I334"/>
    <mergeCell ref="J331:L334"/>
    <mergeCell ref="M331:S334"/>
    <mergeCell ref="T331:V334"/>
    <mergeCell ref="W331:X334"/>
    <mergeCell ref="B382:F382"/>
    <mergeCell ref="G382:I382"/>
    <mergeCell ref="J382:L382"/>
    <mergeCell ref="M382:S382"/>
    <mergeCell ref="T382:V382"/>
    <mergeCell ref="W382:X382"/>
    <mergeCell ref="B383:F384"/>
    <mergeCell ref="G383:I384"/>
    <mergeCell ref="J383:L384"/>
    <mergeCell ref="M383:S384"/>
    <mergeCell ref="T383:V384"/>
    <mergeCell ref="W383:X384"/>
    <mergeCell ref="B374:F377"/>
    <mergeCell ref="G374:I377"/>
    <mergeCell ref="J374:L377"/>
    <mergeCell ref="M374:S377"/>
    <mergeCell ref="T374:V377"/>
    <mergeCell ref="W374:X377"/>
    <mergeCell ref="B378:F381"/>
    <mergeCell ref="G378:I381"/>
    <mergeCell ref="J378:L381"/>
    <mergeCell ref="M378:S381"/>
    <mergeCell ref="T378:V381"/>
    <mergeCell ref="W378:X381"/>
  </mergeCells>
  <printOptions/>
  <pageMargins left="0.25" right="0.25" top="0.75" bottom="0.75" header="0.3" footer="0.3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Mendonça de Carvalho</dc:creator>
  <cp:keywords/>
  <dc:description/>
  <cp:lastModifiedBy>Rodrigo Mendonça de Carvalho</cp:lastModifiedBy>
  <cp:lastPrinted>2013-09-04T20:46:49Z</cp:lastPrinted>
  <dcterms:created xsi:type="dcterms:W3CDTF">2013-08-30T14:38:32Z</dcterms:created>
  <dcterms:modified xsi:type="dcterms:W3CDTF">2013-09-04T20:47:08Z</dcterms:modified>
  <cp:category/>
  <cp:version/>
  <cp:contentType/>
  <cp:contentStatus/>
</cp:coreProperties>
</file>