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65" windowWidth="14355" windowHeight="6360" tabRatio="599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<sst xmlns="http://schemas.openxmlformats.org/spreadsheetml/2006/main" count="618" uniqueCount="237">
  <si>
    <t>Item</t>
  </si>
  <si>
    <t>Descrição</t>
  </si>
  <si>
    <t>Unid.</t>
  </si>
  <si>
    <t>P. Un.</t>
  </si>
  <si>
    <t>Qtd.</t>
  </si>
  <si>
    <t>P. TOTAL</t>
  </si>
  <si>
    <t>AGETOP</t>
  </si>
  <si>
    <t>SINAPI</t>
  </si>
  <si>
    <t>ORÇAMENTO ANALÍTICO - Fornecimento e Instalação</t>
  </si>
  <si>
    <t>Cabeamento Estruturado</t>
  </si>
  <si>
    <t>pç</t>
  </si>
  <si>
    <t>Luva roscável -Pvc rígido 1"</t>
  </si>
  <si>
    <t>Luva roscável-Pvc rígido 3"</t>
  </si>
  <si>
    <t>m</t>
  </si>
  <si>
    <t xml:space="preserve"> m </t>
  </si>
  <si>
    <t xml:space="preserve"> m</t>
  </si>
  <si>
    <t>Quadro de Distribuição - Telefônica</t>
  </si>
  <si>
    <t>PABX</t>
  </si>
  <si>
    <t>Tomada RJ45 na parede (1P)</t>
  </si>
  <si>
    <t>Tomada RJ45 na parede (2P)</t>
  </si>
  <si>
    <t>Cabo UTP - Cabo para lógica cat. 5e</t>
  </si>
  <si>
    <t>QD-CPCT</t>
  </si>
  <si>
    <t>Quadro de Distribuição - RACK</t>
  </si>
  <si>
    <t>Iluminação</t>
  </si>
  <si>
    <t xml:space="preserve">Caixa 2x4 </t>
  </si>
  <si>
    <t>Caixa Sextavada</t>
  </si>
  <si>
    <t>Curva roscável macho - PVC Rígido 1/2"</t>
  </si>
  <si>
    <t>Fluorescente 2x32W no teto (embutido)</t>
  </si>
  <si>
    <t>Interruptor de duas seções</t>
  </si>
  <si>
    <t xml:space="preserve">Interruptor de uma seção  </t>
  </si>
  <si>
    <t>Interruptor paralelo (Three-Way)</t>
  </si>
  <si>
    <t>Luva roscável - PVC Rígido3/4"</t>
  </si>
  <si>
    <t>Luva roscável - PVC Rígido 1/2"</t>
  </si>
  <si>
    <t>Tomada para Ar Condicionado Split 30000 Btu's</t>
  </si>
  <si>
    <t>Fio cabo 750 V - PVC - Fase 4 mm2</t>
  </si>
  <si>
    <t>Fio cabo 750 V - PVC - Fase 2.5 mm2</t>
  </si>
  <si>
    <t>Fio cabo 750 V - PVC - Neutro  2.5 mm2</t>
  </si>
  <si>
    <t>Fio cabo 750 V - PVC - Neutro  4 mm2</t>
  </si>
  <si>
    <t>Fio cabo 750 V - PVC - Retorno    2.5 mm2</t>
  </si>
  <si>
    <t>Fio cabo 750 V - PVC - Terra  4 mm2</t>
  </si>
  <si>
    <t>Fio cabo 750 V - PVC - Terra  2,5mm2</t>
  </si>
  <si>
    <t>Tomadas</t>
  </si>
  <si>
    <t xml:space="preserve"> Caixa 2x4 </t>
  </si>
  <si>
    <t>Luva roscável - PVC Rígido 3/4"</t>
  </si>
  <si>
    <t>Luva roscável - PVC Rígido   1/2"</t>
  </si>
  <si>
    <t>Disjuntor a seco tripolar 20A</t>
  </si>
  <si>
    <t>Disjuntor a seco monpolar 20A</t>
  </si>
  <si>
    <t>Disjuntor a seco monpolar 15A</t>
  </si>
  <si>
    <t>Disjuntor a seco monpolar 10A</t>
  </si>
  <si>
    <t>Disjuntor DR trifásico 15A</t>
  </si>
  <si>
    <t>DPS 20kA</t>
  </si>
  <si>
    <t xml:space="preserve">Fio cabo 750 V - PVC - Fase -4 mm2 </t>
  </si>
  <si>
    <t>Fio cabo 750 V - PVC - Fase -2,5mm²</t>
  </si>
  <si>
    <t>Fio cabo 750 V - PVC - Neutro-4 mm2</t>
  </si>
  <si>
    <t>Fio cabo 750 V - PVC - Neutro -2.5 mm2</t>
  </si>
  <si>
    <t>Fio cabo 750 V - PVC - Terra   -2.5 mm2</t>
  </si>
  <si>
    <t>TomadasEspecíficas</t>
  </si>
  <si>
    <t>Caixa 2x4</t>
  </si>
  <si>
    <t>Luva roscável - PVC Rígido1/2"</t>
  </si>
  <si>
    <t>TomadasEspecíficas2</t>
  </si>
  <si>
    <t>Barra</t>
  </si>
  <si>
    <t>Eletrocalha lisa U 100mmx50mm</t>
  </si>
  <si>
    <t>Cotovelo U 100mmx50mm</t>
  </si>
  <si>
    <t>Luva de acabamento 100mmx50mm</t>
  </si>
  <si>
    <t xml:space="preserve">Disjuntor a seco tripolar10A </t>
  </si>
  <si>
    <t>Disjuntor a seco monopolar 30A</t>
  </si>
  <si>
    <t>Disjuntor a seco monopolar10A</t>
  </si>
  <si>
    <t>Disjuntor a seco tripolar30A</t>
  </si>
  <si>
    <t>Disjuntor a seco tripolar15A</t>
  </si>
  <si>
    <t>Disjuntor a seco tripolar40A</t>
  </si>
  <si>
    <t>Disjuntor DR 30mA (40A-tripolar)</t>
  </si>
  <si>
    <t>Disjuntor DR 30mA (25A-tripolar)</t>
  </si>
  <si>
    <t>DPS 12kA</t>
  </si>
  <si>
    <t>Fio cabo 750 V - PVC - Fase  2.5 mm2</t>
  </si>
  <si>
    <t>Fio cabo 750 V - PVC - Fase 6 mm2</t>
  </si>
  <si>
    <t>Fio cabo 750 V - PVC - Neutro 6 mm2</t>
  </si>
  <si>
    <t xml:space="preserve">Fio cabo 750 V - PVC - Neutro 2.5 mm2 </t>
  </si>
  <si>
    <t>Fio cabo 750 V - PVC - 2.5 mm2</t>
  </si>
  <si>
    <t>SPDA</t>
  </si>
  <si>
    <t>Terminal Aéreo(com acessórios completa)</t>
  </si>
  <si>
    <t>HASTE COPPERWELD Ø5/8"X3,00m</t>
  </si>
  <si>
    <t>PÁRA-RAIOS DO TIPO FRANKLIN FIXADO EM MASTRO  DE AÇO GALVANIZADO Ø1", 3m</t>
  </si>
  <si>
    <t>Certificação</t>
  </si>
  <si>
    <t>Barra Re-Bar 3/8" galvanizado a fogo</t>
  </si>
  <si>
    <t xml:space="preserve">cordoalha de INTERLIGAÇÃO ENTRE PILARES ATRAVÉS DO VERGALHÃO HORIZONTAL NA LAJE-50mm² </t>
  </si>
  <si>
    <t>cordoalha de CABO DE COBRE NU N° 35mm2 FIXADO EM ISOLADORES DE PORCELANA COM ESPAÇAMENTO máximo de 1,5m na platibanda</t>
  </si>
  <si>
    <t>OBRA  :  Universidade Estadual de Goiás</t>
  </si>
  <si>
    <t>LOCAL: São Luis de Montes Belos</t>
  </si>
  <si>
    <t>PATCH PANNEL PADRÃO 19" CAT. 5E, COM 24 PORTAS</t>
  </si>
  <si>
    <t>Switch de 24 portas</t>
  </si>
  <si>
    <t xml:space="preserve">un </t>
  </si>
  <si>
    <t>Bloco 110 para rack 19” 100 pares</t>
  </si>
  <si>
    <t xml:space="preserve">Guia de Cabos Frontal, fechado </t>
  </si>
  <si>
    <t>Guia de Cabos Traseiro</t>
  </si>
  <si>
    <t xml:space="preserve">Guia de Cabos Vertical, fechado </t>
  </si>
  <si>
    <t xml:space="preserve">Guia de Cabos Superior, fechado </t>
  </si>
  <si>
    <t>Ponto</t>
  </si>
  <si>
    <t>071887</t>
  </si>
  <si>
    <t>Subestação</t>
  </si>
  <si>
    <t>--</t>
  </si>
  <si>
    <t>P. c/ BDI</t>
  </si>
  <si>
    <t xml:space="preserve">BDI= </t>
  </si>
  <si>
    <t>Curva roscável -Pvc rígido 1"</t>
  </si>
  <si>
    <t>Curva roscável -Pvc rígido 3"</t>
  </si>
  <si>
    <t>Mercado</t>
  </si>
  <si>
    <t>CP</t>
  </si>
  <si>
    <t>Eletroduto de pvc rígido - parede 1"</t>
  </si>
  <si>
    <t>Eletroduto de pvc rígido - parede 3"</t>
  </si>
  <si>
    <t>Eletroduto PVC Rígido 1"  - Piso</t>
  </si>
  <si>
    <t xml:space="preserve">Eletroduto PVC Rígido - Teto 1" </t>
  </si>
  <si>
    <t xml:space="preserve">Eletroduto PVC Rígido - Teto 3" </t>
  </si>
  <si>
    <t>Eletroduto PVC Rígido - Parede3/4"</t>
  </si>
  <si>
    <t>Eletroduto PVC Rígido - Parede1/2"</t>
  </si>
  <si>
    <t>Eletroduto PVC Rígido - Piso 1/2"</t>
  </si>
  <si>
    <t>Eletroduto PVC Rígido - Teto 1/2"</t>
  </si>
  <si>
    <t>Eletroduto PVC Rígido - Parede  1/2"</t>
  </si>
  <si>
    <t>Eletroduto PVC Rígido - Piso 3/4"</t>
  </si>
  <si>
    <t>Eletroduto PVC Rígido - Parede 1/2"</t>
  </si>
  <si>
    <t>Eletroduto PVC Rígido - Piso1/2"</t>
  </si>
  <si>
    <t xml:space="preserve"> Eletroduto PVC Rígido - Piso3/4"</t>
  </si>
  <si>
    <t xml:space="preserve">Eletroduto PVC Rígido - Piso3/4" </t>
  </si>
  <si>
    <t>Parcial</t>
  </si>
  <si>
    <t>Curva roscável  - PVC Rígido3/4"</t>
  </si>
  <si>
    <t>Curva roscável  - PVC Rígido 1/2"</t>
  </si>
  <si>
    <t>73953/006</t>
  </si>
  <si>
    <t>Quadros</t>
  </si>
  <si>
    <t>Eletroduto PVC Rígido - Teto3/4"</t>
  </si>
  <si>
    <t>Curva roscável  - PVC Rígido1/2"</t>
  </si>
  <si>
    <t>Curva roscável - PVC Rígido1/2"</t>
  </si>
  <si>
    <t>Tomada 2p+T padrão brasileiro</t>
  </si>
  <si>
    <t>Caixa de Passagem no piso 60x60x60cm</t>
  </si>
  <si>
    <t>Tampa para caixa de passagem</t>
  </si>
  <si>
    <t>Caixa de Passagem 20x20x12</t>
  </si>
  <si>
    <t>Cartucho para solda exotérimica</t>
  </si>
  <si>
    <t>Molde para solda exotérmica tipo x</t>
  </si>
  <si>
    <t>Molde para solda exotérmica tipo t</t>
  </si>
  <si>
    <t>Alicate para molde para solda exotérmica</t>
  </si>
  <si>
    <t>MERCADO</t>
  </si>
  <si>
    <t>Caixa de Passagem - CAIXA METÁLICA 30x30x12cm</t>
  </si>
  <si>
    <t>Quadro de distribuição para 18 elementos</t>
  </si>
  <si>
    <t>Quadro de distribuição para  32 elementos</t>
  </si>
  <si>
    <t>Quadro de distribuição para 12 elementos</t>
  </si>
  <si>
    <t>Quadro geral para 50/70 elementos</t>
  </si>
  <si>
    <t>DATA  : Abril/ 2013 -  Planilha AGETOP -Junho 2012/ SINAPI -  02/2013</t>
  </si>
  <si>
    <t>CAIXA DE CONCRETO COM FUNDO DE BRITA E TAMPA DE CONCRETO PARA  ATERRAMENTO (20X20X25cm, COM HASTE COPPERWELD Ø5/8"X3,00m</t>
  </si>
  <si>
    <t>Olhal para parafuso</t>
  </si>
  <si>
    <t>ISOLADOR DE ANCORAGEM POLIMERICO 15KV</t>
  </si>
  <si>
    <t>UD</t>
  </si>
  <si>
    <t>GRAMPO DE ANCORAGEM POLIMÉRICO</t>
  </si>
  <si>
    <t>CABO MENSAGEIRO 7 FIOS, 9,5mm, 58mm²</t>
  </si>
  <si>
    <t>CABO COBERTO XLPE 90º, 15KV , 185mm²</t>
  </si>
  <si>
    <t>SUPORTE DE AÇO GALVANIZADO PARA FIXAÇÃO DOS PARA-RAIOS</t>
  </si>
  <si>
    <t>CONECTOR DE COMPRESSÃO FORMATO H</t>
  </si>
  <si>
    <t>SAPATILHA DE AÇO GALVANIZADO</t>
  </si>
  <si>
    <t>OLHAL PARA PARAFUSO</t>
  </si>
  <si>
    <t>MANILHA SAPATILHA</t>
  </si>
  <si>
    <t>CAIXA PARA MEDIDOR DE DEMANDA 420x580</t>
  </si>
  <si>
    <t>PARAFUSO ROSCA DUPLA AÇO GALVANIZADO M16 x 450MM</t>
  </si>
  <si>
    <t>CANTONEIRA BRAÇO "C"</t>
  </si>
  <si>
    <t>DISJUNTOR TERMOMAGNÉTICO CAIXA MOLDADA 500A - 10KA</t>
  </si>
  <si>
    <t>PORCA SEXTAVADA M16</t>
  </si>
  <si>
    <t xml:space="preserve">ELO FUSIVEL 10 K - 15 KV
</t>
  </si>
  <si>
    <t xml:space="preserve">Un
</t>
  </si>
  <si>
    <t xml:space="preserve">PARA RAIOS ÓXIDO DE ZINCO POLIMÉRICO S/CENTELHADOR 12KV,
10KA
</t>
  </si>
  <si>
    <t xml:space="preserve">POSTE DE CONCRETO SC 11/600
</t>
  </si>
  <si>
    <t xml:space="preserve">TRANSFORMADOR TRIFASICO 300 KVA,13,8 KV
</t>
  </si>
  <si>
    <t xml:space="preserve">ELETRODUTO FERRO GALVANIZADO DIAMETRO 4"
</t>
  </si>
  <si>
    <t xml:space="preserve">M
</t>
  </si>
  <si>
    <t xml:space="preserve">SUPORTE P/TRANSFORM.EM POSTE CONCR.CIRCULAR
</t>
  </si>
  <si>
    <t xml:space="preserve">ALVENARIA DE TIJOLO COMUM 1/2 VEZ
</t>
  </si>
  <si>
    <t xml:space="preserve">m2
</t>
  </si>
  <si>
    <t xml:space="preserve">CX.METALICA P/PROTEÇÃO GERAL 750X820X220MM DE 500A ATÉ
1000A
</t>
  </si>
  <si>
    <t xml:space="preserve">CX.METALICA P/T.C. 1000X1200X310MM C/LACRE
</t>
  </si>
  <si>
    <t xml:space="preserve">NIPLE METALICO Fo.Zo. DIAMETRO 1"
</t>
  </si>
  <si>
    <t xml:space="preserve">NIPLE METALICO Fo.Zo. DIAMETRO 4"
</t>
  </si>
  <si>
    <t xml:space="preserve">HASTE CANTONEIRA 2,40 M C/CONECTOR
</t>
  </si>
  <si>
    <t xml:space="preserve">CABO DE COBRE NÚ No. 70 MM2
</t>
  </si>
  <si>
    <t xml:space="preserve">PARAFUSO FRANCES 16 X 45 MM
</t>
  </si>
  <si>
    <t xml:space="preserve">PARAFUSO FRANCES 16 X 150 MM
</t>
  </si>
  <si>
    <t xml:space="preserve">BARRA DE COBRE 2" X 3/16"  (2,0865 KG/M)
</t>
  </si>
  <si>
    <t xml:space="preserve">ML
</t>
  </si>
  <si>
    <t xml:space="preserve">CABO  EPR/XLPE (90°C) 1 KV - 185 MM2
</t>
  </si>
  <si>
    <t xml:space="preserve">CABECOTE DE LIGA DE ALUMINIO DIAM. 4"
</t>
  </si>
  <si>
    <t xml:space="preserve">CURVA DE 90 GRAUS DE PVC RIGIDO DIAM. 4"
</t>
  </si>
  <si>
    <t xml:space="preserve">BUCHA E ARRUELA METALICA DIAM. 4"
</t>
  </si>
  <si>
    <t xml:space="preserve">PR
</t>
  </si>
  <si>
    <t xml:space="preserve">(CAIXA DE PASSAGEM)LASTRO DE BRITA PARA...
</t>
  </si>
  <si>
    <t xml:space="preserve">m3
</t>
  </si>
  <si>
    <t xml:space="preserve">ELETRODUTO DE PVC RIGIDO DIAMETRO 4"
</t>
  </si>
  <si>
    <t xml:space="preserve">LAJE PRE-MOLD.P/PISO CAP E=4CM C/FERR.DISTRIBUIÇÃO
</t>
  </si>
  <si>
    <t xml:space="preserve">PISO CONCRETO DESEMPEN. ESPES. = 5 CM  1:2,5:3,5
</t>
  </si>
  <si>
    <t xml:space="preserve">(CX.INSPECAO)ESC.MANUAL C/APILOAM.FUNDO PARA...
</t>
  </si>
  <si>
    <t xml:space="preserve">CABO DE COBRE NU No. 16 MM2 (6,94 M/KG)
</t>
  </si>
  <si>
    <t xml:space="preserve">PORTA ABRIR/VENEZIANA PF-4 C/FERRAGENS
</t>
  </si>
  <si>
    <t xml:space="preserve">DISPOSITIVO DE PROTEÇÃO CONTRA SURTOS (D.P.S.) 275V DE 8 A
40KA
</t>
  </si>
  <si>
    <t xml:space="preserve">DISJUNTOR MONOPOLAR DE 10 A 30-A
</t>
  </si>
  <si>
    <t xml:space="preserve">LUVA PVC ROSQUEAVEL DIAMETRO 4"
</t>
  </si>
  <si>
    <t xml:space="preserve">ALCA PREFORMADA DE DISTRIBUICAO
</t>
  </si>
  <si>
    <t xml:space="preserve">ARRUELA QUAD.ACO GALVANIZADO 3X38X38MM FURO 18MM
</t>
  </si>
  <si>
    <t>Extensão de rede</t>
  </si>
  <si>
    <t xml:space="preserve">Cabo de aluminio nú sem alma de aço 2AWG </t>
  </si>
  <si>
    <t>74130/009</t>
  </si>
  <si>
    <t>Arruela quadrada</t>
  </si>
  <si>
    <t>Armação secundária</t>
  </si>
  <si>
    <t>Mão francesa plana</t>
  </si>
  <si>
    <t>Parafuso de cabeça quadrada</t>
  </si>
  <si>
    <t>Pino isolador</t>
  </si>
  <si>
    <t>Isolador de pino</t>
  </si>
  <si>
    <t>Isolador roldana</t>
  </si>
  <si>
    <t>Laço pré formado de topo</t>
  </si>
  <si>
    <t>Poste de concreto seção duplo T</t>
  </si>
  <si>
    <t>Poste de concreto seção duplo T10/150</t>
  </si>
  <si>
    <t>Cruzeta polimérica</t>
  </si>
  <si>
    <t>Sapatilha</t>
  </si>
  <si>
    <t>Gancho olhal</t>
  </si>
  <si>
    <t>Manilha Sapatilha</t>
  </si>
  <si>
    <t>Parafuso de rosca dupla</t>
  </si>
  <si>
    <t>Pino de isolador</t>
  </si>
  <si>
    <t>Porca olhal</t>
  </si>
  <si>
    <t>Isolador de disco</t>
  </si>
  <si>
    <t>Isolador bastão</t>
  </si>
  <si>
    <t>Alça pré formada de distribuição</t>
  </si>
  <si>
    <t>Conector tipo cunha</t>
  </si>
  <si>
    <t>Poste de concreto seção duplo T10/300</t>
  </si>
  <si>
    <t xml:space="preserve">Chave fusível </t>
  </si>
  <si>
    <t>Manilha sapatilha</t>
  </si>
  <si>
    <t>Suporte L</t>
  </si>
  <si>
    <t>Grampo de linha viva</t>
  </si>
  <si>
    <t>Conector tipo estribo cunha reto</t>
  </si>
  <si>
    <t>Estrutura N3-N3 (1 unidade)</t>
  </si>
  <si>
    <t xml:space="preserve">Estrutura N1 (são 6 unidades) </t>
  </si>
  <si>
    <t>Estrutura N4-CF (1 unidade)</t>
  </si>
  <si>
    <t>kg</t>
  </si>
  <si>
    <t>TOTAL</t>
  </si>
  <si>
    <t>Quadro de comando 380/500</t>
  </si>
  <si>
    <t>Bloco autônomo de iluminação de emergência</t>
  </si>
  <si>
    <t xml:space="preserve">Tomada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</si>
</sst>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00000"/>
    <numFmt numFmtId="165" formatCode="&quot;R$&quot;\ #,##0.00"/>
    <numFmt numFmtId="166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77">
    <xf numFmtId="0" fontId="0" fillId="0" borderId="0" xfId="0"/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 applyAlignment="1">
      <alignment horizontal="center" wrapText="1"/>
    </xf>
    <xf numFmtId="165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1" applyFont="1" applyFill="1" applyBorder="1" applyAlignment="1">
      <alignment vertical="center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right" vertical="center"/>
    </xf>
    <xf numFmtId="0" fontId="0" fillId="3" borderId="5" xfId="0" applyFill="1" applyBorder="1"/>
    <xf numFmtId="165" fontId="0" fillId="0" borderId="1" xfId="0" applyNumberForma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165" fontId="0" fillId="0" borderId="1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wrapText="1"/>
    </xf>
    <xf numFmtId="165" fontId="0" fillId="3" borderId="9" xfId="0" applyNumberFormat="1" applyFill="1" applyBorder="1" applyAlignment="1">
      <alignment horizontal="right" vertical="center"/>
    </xf>
    <xf numFmtId="0" fontId="0" fillId="3" borderId="10" xfId="0" applyFill="1" applyBorder="1"/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wrapText="1"/>
    </xf>
    <xf numFmtId="165" fontId="2" fillId="0" borderId="6" xfId="2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6" fontId="1" fillId="0" borderId="1" xfId="20" applyNumberFormat="1" applyFont="1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wrapText="1"/>
    </xf>
    <xf numFmtId="165" fontId="0" fillId="3" borderId="12" xfId="0" applyNumberFormat="1" applyFill="1" applyBorder="1" applyAlignment="1">
      <alignment horizontal="right" vertical="center"/>
    </xf>
    <xf numFmtId="0" fontId="0" fillId="3" borderId="13" xfId="0" applyFill="1" applyBorder="1"/>
    <xf numFmtId="0" fontId="1" fillId="0" borderId="1" xfId="21" applyFont="1" applyFill="1" applyBorder="1" applyAlignment="1">
      <alignment horizontal="center" wrapText="1"/>
      <protection/>
    </xf>
    <xf numFmtId="165" fontId="2" fillId="0" borderId="6" xfId="2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3" borderId="12" xfId="0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165" fontId="0" fillId="4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6" fontId="2" fillId="5" borderId="15" xfId="2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6" borderId="1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/>
    </xf>
    <xf numFmtId="165" fontId="0" fillId="7" borderId="0" xfId="0" applyNumberFormat="1" applyFill="1" applyAlignment="1">
      <alignment horizontal="right" vertical="center"/>
    </xf>
    <xf numFmtId="0" fontId="0" fillId="7" borderId="0" xfId="0" applyFill="1"/>
    <xf numFmtId="0" fontId="10" fillId="7" borderId="0" xfId="0" applyFont="1" applyFill="1" applyAlignment="1">
      <alignment horizontal="center"/>
    </xf>
    <xf numFmtId="0" fontId="7" fillId="2" borderId="1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7" xfId="0" applyBorder="1" applyAlignment="1">
      <alignment/>
    </xf>
    <xf numFmtId="0" fontId="0" fillId="4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6" xfId="0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7" fillId="2" borderId="15" xfId="0" applyFont="1" applyFill="1" applyBorder="1" applyAlignment="1">
      <alignment horizontal="right" vertical="center"/>
    </xf>
    <xf numFmtId="166" fontId="1" fillId="0" borderId="1" xfId="20" applyNumberFormat="1" applyFont="1" applyFill="1" applyBorder="1" applyAlignment="1">
      <alignment horizontal="right" vertical="center"/>
    </xf>
    <xf numFmtId="4" fontId="1" fillId="0" borderId="1" xfId="21" applyNumberFormat="1" applyFont="1" applyFill="1" applyBorder="1" applyAlignment="1">
      <alignment horizontal="right" vertical="center"/>
      <protection/>
    </xf>
    <xf numFmtId="165" fontId="10" fillId="7" borderId="0" xfId="0" applyNumberFormat="1" applyFont="1" applyFill="1"/>
    <xf numFmtId="165" fontId="2" fillId="4" borderId="6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/>
    </xf>
    <xf numFmtId="0" fontId="0" fillId="3" borderId="1" xfId="0" applyFill="1" applyBorder="1"/>
    <xf numFmtId="165" fontId="0" fillId="0" borderId="7" xfId="0" applyNumberFormat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 vertical="center"/>
    </xf>
    <xf numFmtId="165" fontId="2" fillId="0" borderId="7" xfId="0" applyNumberFormat="1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Normal 2" xfId="21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8</xdr:col>
      <xdr:colOff>152400</xdr:colOff>
      <xdr:row>6</xdr:row>
      <xdr:rowOff>9525</xdr:rowOff>
    </xdr:to>
    <xdr:pic>
      <xdr:nvPicPr>
        <xdr:cNvPr id="3" name="Imagem 1" descr="logo conjunt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14725" y="0"/>
          <a:ext cx="8315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tabSelected="1" zoomScale="70" zoomScaleNormal="70" workbookViewId="0" topLeftCell="A37">
      <selection activeCell="A144" sqref="A144:XFD144"/>
    </sheetView>
  </sheetViews>
  <sheetFormatPr defaultColWidth="9.140625" defaultRowHeight="15"/>
  <cols>
    <col min="1" max="1" width="37.00390625" style="5" customWidth="1"/>
    <col min="2" max="2" width="12.421875" style="5" customWidth="1"/>
    <col min="3" max="3" width="10.28125" style="6" customWidth="1"/>
    <col min="4" max="4" width="10.00390625" style="5" customWidth="1"/>
    <col min="5" max="5" width="66.57421875" style="8" bestFit="1" customWidth="1"/>
    <col min="6" max="6" width="10.7109375" style="5" bestFit="1" customWidth="1"/>
    <col min="7" max="7" width="13.8515625" style="18" bestFit="1" customWidth="1"/>
    <col min="8" max="8" width="14.28125" style="18" bestFit="1" customWidth="1"/>
    <col min="9" max="9" width="9.28125" style="1" bestFit="1" customWidth="1"/>
    <col min="10" max="10" width="18.140625" style="0" customWidth="1"/>
    <col min="11" max="11" width="19.7109375" style="0" customWidth="1"/>
    <col min="12" max="12" width="68.28125" style="0" bestFit="1" customWidth="1"/>
  </cols>
  <sheetData>
    <row r="1" spans="1:10" ht="15">
      <c r="A1" s="9"/>
      <c r="B1" s="47"/>
      <c r="C1" s="10"/>
      <c r="D1" s="89"/>
      <c r="E1" s="19"/>
      <c r="F1" s="165"/>
      <c r="G1" s="165"/>
      <c r="H1" s="165"/>
      <c r="I1" s="165"/>
      <c r="J1" s="166"/>
    </row>
    <row r="2" spans="1:10" ht="15">
      <c r="A2" s="11"/>
      <c r="B2" s="48"/>
      <c r="C2" s="12"/>
      <c r="D2" s="90"/>
      <c r="E2" s="20"/>
      <c r="F2" s="167"/>
      <c r="G2" s="167"/>
      <c r="H2" s="167"/>
      <c r="I2" s="167"/>
      <c r="J2" s="168"/>
    </row>
    <row r="3" spans="1:10" ht="15">
      <c r="A3" s="11"/>
      <c r="B3" s="48"/>
      <c r="C3" s="13"/>
      <c r="D3" s="15"/>
      <c r="E3" s="21"/>
      <c r="F3" s="167"/>
      <c r="G3" s="167"/>
      <c r="H3" s="167"/>
      <c r="I3" s="167"/>
      <c r="J3" s="168"/>
    </row>
    <row r="4" spans="1:10" ht="15">
      <c r="A4" s="11"/>
      <c r="B4" s="48"/>
      <c r="C4" s="14"/>
      <c r="D4" s="49"/>
      <c r="E4" s="22"/>
      <c r="F4" s="167"/>
      <c r="G4" s="167"/>
      <c r="H4" s="167"/>
      <c r="I4" s="167"/>
      <c r="J4" s="168"/>
    </row>
    <row r="5" spans="1:10" ht="15">
      <c r="A5" s="11"/>
      <c r="B5" s="48"/>
      <c r="C5" s="13"/>
      <c r="D5" s="15"/>
      <c r="E5" s="21"/>
      <c r="F5" s="167"/>
      <c r="G5" s="167"/>
      <c r="H5" s="167"/>
      <c r="I5" s="167"/>
      <c r="J5" s="168"/>
    </row>
    <row r="6" spans="1:10" ht="15">
      <c r="A6" s="11"/>
      <c r="B6" s="48"/>
      <c r="C6" s="13"/>
      <c r="D6" s="91"/>
      <c r="E6" s="23"/>
      <c r="F6" s="167"/>
      <c r="G6" s="167"/>
      <c r="H6" s="167"/>
      <c r="I6" s="167"/>
      <c r="J6" s="168"/>
    </row>
    <row r="7" spans="1:10" ht="15">
      <c r="A7" s="87" t="s">
        <v>86</v>
      </c>
      <c r="B7" s="88"/>
      <c r="C7" s="88"/>
      <c r="D7" s="88"/>
      <c r="E7" s="24"/>
      <c r="F7" s="167"/>
      <c r="G7" s="167"/>
      <c r="H7" s="167"/>
      <c r="I7" s="167"/>
      <c r="J7" s="168"/>
    </row>
    <row r="8" spans="1:10" ht="15">
      <c r="A8" s="87" t="s">
        <v>87</v>
      </c>
      <c r="B8" s="88"/>
      <c r="C8" s="88"/>
      <c r="D8" s="88"/>
      <c r="E8" s="24"/>
      <c r="F8" s="167"/>
      <c r="G8" s="167"/>
      <c r="H8" s="167"/>
      <c r="I8" s="167"/>
      <c r="J8" s="168"/>
    </row>
    <row r="9" spans="1:10" ht="15">
      <c r="A9" s="87" t="s">
        <v>143</v>
      </c>
      <c r="B9" s="88"/>
      <c r="C9" s="88"/>
      <c r="D9" s="88"/>
      <c r="E9" s="24"/>
      <c r="F9" s="167"/>
      <c r="G9" s="167"/>
      <c r="H9" s="167"/>
      <c r="I9" s="167"/>
      <c r="J9" s="168"/>
    </row>
    <row r="10" spans="1:10" ht="15">
      <c r="A10" s="16"/>
      <c r="B10" s="76"/>
      <c r="C10" s="17"/>
      <c r="D10" s="88"/>
      <c r="E10" s="25"/>
      <c r="F10" s="167"/>
      <c r="G10" s="167"/>
      <c r="H10" s="167"/>
      <c r="I10" s="167"/>
      <c r="J10" s="168"/>
    </row>
    <row r="11" spans="1:10" ht="15">
      <c r="A11" s="11"/>
      <c r="B11" s="48"/>
      <c r="C11" s="17"/>
      <c r="D11" s="88"/>
      <c r="E11" s="25"/>
      <c r="F11" s="167"/>
      <c r="G11" s="167"/>
      <c r="H11" s="167"/>
      <c r="I11" s="167"/>
      <c r="J11" s="168"/>
    </row>
    <row r="12" spans="1:10" ht="15">
      <c r="A12" s="107" t="s">
        <v>101</v>
      </c>
      <c r="B12" s="108"/>
      <c r="C12" s="109">
        <f>24.09/100</f>
        <v>0.2409</v>
      </c>
      <c r="D12" s="110"/>
      <c r="E12" s="111"/>
      <c r="F12" s="108"/>
      <c r="G12" s="136"/>
      <c r="H12" s="136"/>
      <c r="I12" s="122"/>
      <c r="J12" s="112"/>
    </row>
    <row r="13" spans="1:19" ht="15">
      <c r="A13" s="170" t="s">
        <v>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3"/>
      <c r="L13" s="4"/>
      <c r="M13" s="169"/>
      <c r="N13" s="169"/>
      <c r="O13" s="169"/>
      <c r="P13" s="169"/>
      <c r="Q13" s="169"/>
      <c r="R13" s="169"/>
      <c r="S13" s="169"/>
    </row>
    <row r="14" spans="1:10" ht="15.75" thickBot="1">
      <c r="A14" s="77"/>
      <c r="B14" s="78"/>
      <c r="C14" s="79"/>
      <c r="D14" s="78"/>
      <c r="E14" s="80" t="s">
        <v>9</v>
      </c>
      <c r="F14" s="78"/>
      <c r="G14" s="81"/>
      <c r="H14" s="81"/>
      <c r="I14" s="86"/>
      <c r="J14" s="82"/>
    </row>
    <row r="15" spans="1:10" ht="15">
      <c r="A15" s="61" t="s">
        <v>0</v>
      </c>
      <c r="B15" s="61" t="s">
        <v>104</v>
      </c>
      <c r="C15" s="62" t="s">
        <v>6</v>
      </c>
      <c r="D15" s="62" t="s">
        <v>7</v>
      </c>
      <c r="E15" s="63" t="s">
        <v>1</v>
      </c>
      <c r="F15" s="61" t="s">
        <v>2</v>
      </c>
      <c r="G15" s="64" t="s">
        <v>3</v>
      </c>
      <c r="H15" s="64" t="s">
        <v>100</v>
      </c>
      <c r="I15" s="123" t="s">
        <v>4</v>
      </c>
      <c r="J15" s="61" t="s">
        <v>5</v>
      </c>
    </row>
    <row r="16" spans="1:10" ht="15">
      <c r="A16" s="2"/>
      <c r="B16" s="2"/>
      <c r="C16" s="7" t="s">
        <v>97</v>
      </c>
      <c r="D16" s="7" t="s">
        <v>99</v>
      </c>
      <c r="E16" s="31" t="s">
        <v>88</v>
      </c>
      <c r="F16" s="34" t="s">
        <v>90</v>
      </c>
      <c r="G16" s="40">
        <v>276.17</v>
      </c>
      <c r="H16" s="40">
        <f>G16*$C$12+G16</f>
        <v>342.69935300000003</v>
      </c>
      <c r="I16" s="32">
        <v>3</v>
      </c>
      <c r="J16" s="41">
        <f>H16*I16</f>
        <v>1028.0980590000001</v>
      </c>
    </row>
    <row r="17" spans="1:10" ht="15">
      <c r="A17" s="2"/>
      <c r="B17" s="2" t="s">
        <v>105</v>
      </c>
      <c r="C17" s="7"/>
      <c r="D17" s="7"/>
      <c r="E17" s="33" t="s">
        <v>89</v>
      </c>
      <c r="F17" s="34" t="s">
        <v>90</v>
      </c>
      <c r="G17" s="137">
        <v>650</v>
      </c>
      <c r="H17" s="40">
        <f aca="true" t="shared" si="0" ref="H17:H67">G17*$C$12+G17</f>
        <v>806.585</v>
      </c>
      <c r="I17" s="71">
        <v>1</v>
      </c>
      <c r="J17" s="41">
        <f aca="true" t="shared" si="1" ref="J17:J40">H17*I17</f>
        <v>806.585</v>
      </c>
    </row>
    <row r="18" spans="1:10" ht="15">
      <c r="A18" s="2"/>
      <c r="B18" s="2" t="s">
        <v>105</v>
      </c>
      <c r="C18" s="7"/>
      <c r="D18" s="7"/>
      <c r="E18" s="33" t="s">
        <v>91</v>
      </c>
      <c r="F18" s="34" t="s">
        <v>90</v>
      </c>
      <c r="G18" s="137">
        <v>75</v>
      </c>
      <c r="H18" s="40">
        <f t="shared" si="0"/>
        <v>93.0675</v>
      </c>
      <c r="I18" s="71">
        <v>1</v>
      </c>
      <c r="J18" s="41">
        <f t="shared" si="1"/>
        <v>93.0675</v>
      </c>
    </row>
    <row r="19" spans="1:10" ht="15">
      <c r="A19" s="2"/>
      <c r="B19" s="2" t="s">
        <v>105</v>
      </c>
      <c r="C19" s="7"/>
      <c r="D19" s="7"/>
      <c r="E19" s="33" t="s">
        <v>92</v>
      </c>
      <c r="F19" s="34" t="s">
        <v>90</v>
      </c>
      <c r="G19" s="137">
        <v>20.62</v>
      </c>
      <c r="H19" s="40">
        <f t="shared" si="0"/>
        <v>25.587358000000002</v>
      </c>
      <c r="I19" s="71">
        <v>4</v>
      </c>
      <c r="J19" s="41">
        <f t="shared" si="1"/>
        <v>102.34943200000001</v>
      </c>
    </row>
    <row r="20" spans="1:10" ht="15">
      <c r="A20" s="2"/>
      <c r="B20" s="2" t="s">
        <v>105</v>
      </c>
      <c r="C20" s="7"/>
      <c r="D20" s="7"/>
      <c r="E20" s="33" t="s">
        <v>93</v>
      </c>
      <c r="F20" s="34" t="s">
        <v>90</v>
      </c>
      <c r="G20" s="137">
        <v>20.62</v>
      </c>
      <c r="H20" s="40">
        <f t="shared" si="0"/>
        <v>25.587358000000002</v>
      </c>
      <c r="I20" s="71">
        <v>4</v>
      </c>
      <c r="J20" s="41">
        <f t="shared" si="1"/>
        <v>102.34943200000001</v>
      </c>
    </row>
    <row r="21" spans="1:10" ht="15">
      <c r="A21" s="2"/>
      <c r="B21" s="2" t="s">
        <v>105</v>
      </c>
      <c r="C21" s="7"/>
      <c r="D21" s="7"/>
      <c r="E21" s="33" t="s">
        <v>94</v>
      </c>
      <c r="F21" s="34" t="s">
        <v>90</v>
      </c>
      <c r="G21" s="137">
        <v>20.62</v>
      </c>
      <c r="H21" s="40">
        <f t="shared" si="0"/>
        <v>25.587358000000002</v>
      </c>
      <c r="I21" s="71">
        <v>4</v>
      </c>
      <c r="J21" s="41">
        <f t="shared" si="1"/>
        <v>102.34943200000001</v>
      </c>
    </row>
    <row r="22" spans="1:10" ht="15">
      <c r="A22" s="2"/>
      <c r="B22" s="2" t="s">
        <v>105</v>
      </c>
      <c r="C22" s="7"/>
      <c r="D22" s="7"/>
      <c r="E22" s="33" t="s">
        <v>95</v>
      </c>
      <c r="F22" s="34" t="s">
        <v>90</v>
      </c>
      <c r="G22" s="137">
        <v>20.62</v>
      </c>
      <c r="H22" s="40">
        <f t="shared" si="0"/>
        <v>25.587358000000002</v>
      </c>
      <c r="I22" s="71">
        <v>1</v>
      </c>
      <c r="J22" s="41">
        <f t="shared" si="1"/>
        <v>25.587358000000002</v>
      </c>
    </row>
    <row r="23" spans="1:10" ht="15">
      <c r="A23" s="98"/>
      <c r="B23" s="98"/>
      <c r="C23" s="99">
        <v>70647</v>
      </c>
      <c r="D23" s="98"/>
      <c r="E23" s="100" t="s">
        <v>138</v>
      </c>
      <c r="F23" s="65" t="s">
        <v>10</v>
      </c>
      <c r="G23" s="53">
        <v>53.83</v>
      </c>
      <c r="H23" s="53">
        <f t="shared" si="0"/>
        <v>66.797647</v>
      </c>
      <c r="I23" s="124">
        <v>1</v>
      </c>
      <c r="J23" s="97">
        <f t="shared" si="1"/>
        <v>66.797647</v>
      </c>
    </row>
    <row r="24" spans="1:10" ht="15">
      <c r="A24" s="42"/>
      <c r="B24" s="42"/>
      <c r="C24" s="43">
        <v>71122</v>
      </c>
      <c r="D24" s="42"/>
      <c r="E24" s="44" t="s">
        <v>102</v>
      </c>
      <c r="F24" s="65" t="s">
        <v>10</v>
      </c>
      <c r="G24" s="40">
        <v>5.15</v>
      </c>
      <c r="H24" s="40">
        <f t="shared" si="0"/>
        <v>6.3906350000000005</v>
      </c>
      <c r="I24" s="85">
        <v>31</v>
      </c>
      <c r="J24" s="41">
        <f t="shared" si="1"/>
        <v>198.109685</v>
      </c>
    </row>
    <row r="25" spans="1:10" ht="15">
      <c r="A25" s="42"/>
      <c r="B25" s="42"/>
      <c r="C25" s="43">
        <v>71127</v>
      </c>
      <c r="D25" s="42"/>
      <c r="E25" s="44" t="s">
        <v>103</v>
      </c>
      <c r="F25" s="65" t="s">
        <v>10</v>
      </c>
      <c r="G25" s="40">
        <v>66.78</v>
      </c>
      <c r="H25" s="40">
        <f t="shared" si="0"/>
        <v>82.867302</v>
      </c>
      <c r="I25" s="85">
        <v>6</v>
      </c>
      <c r="J25" s="41">
        <f t="shared" si="1"/>
        <v>497.20381199999997</v>
      </c>
    </row>
    <row r="26" spans="1:10" ht="15">
      <c r="A26" s="42"/>
      <c r="B26" s="42"/>
      <c r="C26" s="43">
        <v>71702</v>
      </c>
      <c r="D26" s="42"/>
      <c r="E26" s="44" t="s">
        <v>11</v>
      </c>
      <c r="F26" s="65" t="s">
        <v>10</v>
      </c>
      <c r="G26" s="40">
        <v>1.96</v>
      </c>
      <c r="H26" s="40">
        <f t="shared" si="0"/>
        <v>2.4321639999999998</v>
      </c>
      <c r="I26" s="85">
        <v>60</v>
      </c>
      <c r="J26" s="41">
        <f t="shared" si="1"/>
        <v>145.92983999999998</v>
      </c>
    </row>
    <row r="27" spans="1:10" ht="15">
      <c r="A27" s="42"/>
      <c r="B27" s="42"/>
      <c r="C27" s="43">
        <v>71707</v>
      </c>
      <c r="D27" s="42"/>
      <c r="E27" s="44" t="s">
        <v>12</v>
      </c>
      <c r="F27" s="65" t="s">
        <v>10</v>
      </c>
      <c r="G27" s="40">
        <v>21.72</v>
      </c>
      <c r="H27" s="40">
        <f t="shared" si="0"/>
        <v>26.952348</v>
      </c>
      <c r="I27" s="85">
        <v>10</v>
      </c>
      <c r="J27" s="41">
        <f t="shared" si="1"/>
        <v>269.52348</v>
      </c>
    </row>
    <row r="28" spans="1:10" ht="15">
      <c r="A28" s="42"/>
      <c r="B28" s="42"/>
      <c r="C28" s="43">
        <v>71202</v>
      </c>
      <c r="D28" s="42"/>
      <c r="E28" s="44" t="s">
        <v>106</v>
      </c>
      <c r="F28" s="65" t="s">
        <v>13</v>
      </c>
      <c r="G28" s="40">
        <v>6.23</v>
      </c>
      <c r="H28" s="40">
        <f t="shared" si="0"/>
        <v>7.730807</v>
      </c>
      <c r="I28" s="85">
        <v>110</v>
      </c>
      <c r="J28" s="41">
        <f t="shared" si="1"/>
        <v>850.38877</v>
      </c>
    </row>
    <row r="29" spans="1:10" ht="15">
      <c r="A29" s="42"/>
      <c r="B29" s="42"/>
      <c r="C29" s="43">
        <v>71207</v>
      </c>
      <c r="D29" s="42"/>
      <c r="E29" s="44" t="s">
        <v>107</v>
      </c>
      <c r="F29" s="65" t="s">
        <v>13</v>
      </c>
      <c r="G29" s="40">
        <v>29.95</v>
      </c>
      <c r="H29" s="40">
        <f t="shared" si="0"/>
        <v>37.164955</v>
      </c>
      <c r="I29" s="85">
        <v>10</v>
      </c>
      <c r="J29" s="41">
        <f t="shared" si="1"/>
        <v>371.64955</v>
      </c>
    </row>
    <row r="30" spans="1:10" ht="15">
      <c r="A30" s="42"/>
      <c r="B30" s="42"/>
      <c r="C30" s="43">
        <v>71202</v>
      </c>
      <c r="D30" s="42"/>
      <c r="E30" s="46" t="s">
        <v>108</v>
      </c>
      <c r="F30" s="42" t="s">
        <v>14</v>
      </c>
      <c r="G30" s="40">
        <v>6.23</v>
      </c>
      <c r="H30" s="40">
        <f t="shared" si="0"/>
        <v>7.730807</v>
      </c>
      <c r="I30" s="85">
        <v>10</v>
      </c>
      <c r="J30" s="41">
        <f t="shared" si="1"/>
        <v>77.30807</v>
      </c>
    </row>
    <row r="31" spans="1:10" ht="15">
      <c r="A31" s="42"/>
      <c r="B31" s="42"/>
      <c r="C31" s="43">
        <v>71202</v>
      </c>
      <c r="D31" s="42"/>
      <c r="E31" s="44" t="s">
        <v>109</v>
      </c>
      <c r="F31" s="42" t="s">
        <v>15</v>
      </c>
      <c r="G31" s="40">
        <v>6.23</v>
      </c>
      <c r="H31" s="40">
        <f t="shared" si="0"/>
        <v>7.730807</v>
      </c>
      <c r="I31" s="85">
        <v>18</v>
      </c>
      <c r="J31" s="41">
        <f t="shared" si="1"/>
        <v>139.154526</v>
      </c>
    </row>
    <row r="32" spans="1:10" ht="15">
      <c r="A32" s="42"/>
      <c r="B32" s="42"/>
      <c r="C32" s="43">
        <v>71207</v>
      </c>
      <c r="D32" s="42"/>
      <c r="E32" s="44" t="s">
        <v>110</v>
      </c>
      <c r="F32" s="42" t="s">
        <v>13</v>
      </c>
      <c r="G32" s="40">
        <v>29.95</v>
      </c>
      <c r="H32" s="40">
        <f t="shared" si="0"/>
        <v>37.164955</v>
      </c>
      <c r="I32" s="85">
        <v>5</v>
      </c>
      <c r="J32" s="41">
        <f t="shared" si="1"/>
        <v>185.824775</v>
      </c>
    </row>
    <row r="33" spans="1:10" ht="15">
      <c r="A33" s="42"/>
      <c r="B33" s="2" t="s">
        <v>105</v>
      </c>
      <c r="C33" s="43"/>
      <c r="D33" s="42"/>
      <c r="E33" s="44" t="s">
        <v>22</v>
      </c>
      <c r="F33" s="65" t="s">
        <v>10</v>
      </c>
      <c r="G33" s="138">
        <v>1200</v>
      </c>
      <c r="H33" s="40">
        <f t="shared" si="0"/>
        <v>1489.08</v>
      </c>
      <c r="I33" s="85">
        <v>1</v>
      </c>
      <c r="J33" s="41">
        <f t="shared" si="1"/>
        <v>1489.08</v>
      </c>
    </row>
    <row r="34" spans="1:10" ht="15">
      <c r="A34" s="98"/>
      <c r="B34" s="98"/>
      <c r="C34" s="99">
        <v>70672</v>
      </c>
      <c r="D34" s="98"/>
      <c r="E34" s="100" t="s">
        <v>16</v>
      </c>
      <c r="F34" s="65" t="s">
        <v>10</v>
      </c>
      <c r="G34" s="53">
        <v>188.56</v>
      </c>
      <c r="H34" s="53">
        <f t="shared" si="0"/>
        <v>233.984104</v>
      </c>
      <c r="I34" s="124">
        <v>1</v>
      </c>
      <c r="J34" s="97">
        <f t="shared" si="1"/>
        <v>233.984104</v>
      </c>
    </row>
    <row r="35" spans="1:10" ht="15">
      <c r="A35" s="98"/>
      <c r="B35" s="98"/>
      <c r="C35" s="99">
        <v>70650</v>
      </c>
      <c r="D35" s="98"/>
      <c r="E35" s="100" t="s">
        <v>17</v>
      </c>
      <c r="F35" s="65" t="s">
        <v>10</v>
      </c>
      <c r="G35" s="53">
        <v>104.36</v>
      </c>
      <c r="H35" s="53">
        <f t="shared" si="0"/>
        <v>129.500324</v>
      </c>
      <c r="I35" s="124">
        <v>1</v>
      </c>
      <c r="J35" s="97">
        <f t="shared" si="1"/>
        <v>129.500324</v>
      </c>
    </row>
    <row r="36" spans="1:10" ht="15">
      <c r="A36" s="98"/>
      <c r="B36" s="98"/>
      <c r="C36" s="99">
        <v>70672</v>
      </c>
      <c r="D36" s="98"/>
      <c r="E36" s="100" t="s">
        <v>21</v>
      </c>
      <c r="F36" s="65" t="s">
        <v>10</v>
      </c>
      <c r="G36" s="53">
        <v>188.56</v>
      </c>
      <c r="H36" s="53">
        <f t="shared" si="0"/>
        <v>233.984104</v>
      </c>
      <c r="I36" s="124">
        <v>1</v>
      </c>
      <c r="J36" s="97">
        <f t="shared" si="1"/>
        <v>233.984104</v>
      </c>
    </row>
    <row r="37" spans="1:10" ht="15">
      <c r="A37" s="42"/>
      <c r="B37" s="42"/>
      <c r="C37" s="43">
        <v>72556</v>
      </c>
      <c r="D37" s="42"/>
      <c r="E37" s="44" t="s">
        <v>18</v>
      </c>
      <c r="F37" s="65" t="s">
        <v>10</v>
      </c>
      <c r="G37" s="53">
        <v>19.41</v>
      </c>
      <c r="H37" s="53">
        <f t="shared" si="0"/>
        <v>24.085869000000002</v>
      </c>
      <c r="I37" s="85">
        <v>21</v>
      </c>
      <c r="J37" s="41">
        <f t="shared" si="1"/>
        <v>505.80324900000005</v>
      </c>
    </row>
    <row r="38" spans="1:10" ht="15">
      <c r="A38" s="42"/>
      <c r="B38" s="42"/>
      <c r="C38" s="43">
        <v>72556</v>
      </c>
      <c r="D38" s="42"/>
      <c r="E38" s="44" t="s">
        <v>19</v>
      </c>
      <c r="F38" s="65" t="s">
        <v>10</v>
      </c>
      <c r="G38" s="53">
        <v>19.41</v>
      </c>
      <c r="H38" s="53">
        <f t="shared" si="0"/>
        <v>24.085869000000002</v>
      </c>
      <c r="I38" s="85">
        <v>18</v>
      </c>
      <c r="J38" s="41">
        <f t="shared" si="1"/>
        <v>433.54564200000004</v>
      </c>
    </row>
    <row r="39" spans="1:10" ht="15">
      <c r="A39" s="42"/>
      <c r="B39" s="42"/>
      <c r="C39" s="43">
        <v>70626</v>
      </c>
      <c r="D39" s="42"/>
      <c r="E39" s="44" t="s">
        <v>20</v>
      </c>
      <c r="F39" s="42" t="s">
        <v>13</v>
      </c>
      <c r="G39" s="53">
        <v>2.26</v>
      </c>
      <c r="H39" s="53">
        <f t="shared" si="0"/>
        <v>2.8044339999999996</v>
      </c>
      <c r="I39" s="85">
        <v>425</v>
      </c>
      <c r="J39" s="41">
        <f t="shared" si="1"/>
        <v>1191.8844499999998</v>
      </c>
    </row>
    <row r="40" spans="1:10" ht="15">
      <c r="A40" s="42"/>
      <c r="B40" s="2" t="s">
        <v>105</v>
      </c>
      <c r="C40" s="43"/>
      <c r="D40" s="42"/>
      <c r="E40" s="44" t="s">
        <v>82</v>
      </c>
      <c r="F40" s="65" t="s">
        <v>96</v>
      </c>
      <c r="G40" s="53">
        <v>120</v>
      </c>
      <c r="H40" s="53">
        <f t="shared" si="0"/>
        <v>148.90800000000002</v>
      </c>
      <c r="I40" s="85">
        <v>57</v>
      </c>
      <c r="J40" s="41">
        <f t="shared" si="1"/>
        <v>8487.756000000001</v>
      </c>
    </row>
    <row r="41" spans="1:11" ht="15">
      <c r="A41" s="171" t="s">
        <v>121</v>
      </c>
      <c r="B41" s="172"/>
      <c r="C41" s="172"/>
      <c r="D41" s="173"/>
      <c r="E41" s="72"/>
      <c r="F41" s="73"/>
      <c r="G41" s="74"/>
      <c r="H41" s="74"/>
      <c r="I41" s="125"/>
      <c r="J41" s="75"/>
      <c r="K41" s="75">
        <f>SUM(J16:J40)</f>
        <v>17767.814241</v>
      </c>
    </row>
    <row r="42" spans="1:10" ht="15.75" thickBot="1">
      <c r="A42" s="77"/>
      <c r="B42" s="78"/>
      <c r="C42" s="79"/>
      <c r="D42" s="78"/>
      <c r="E42" s="80" t="s">
        <v>23</v>
      </c>
      <c r="F42" s="78"/>
      <c r="G42" s="81"/>
      <c r="H42" s="81"/>
      <c r="I42" s="86"/>
      <c r="J42" s="82"/>
    </row>
    <row r="43" spans="1:10" ht="15">
      <c r="A43" s="61" t="s">
        <v>0</v>
      </c>
      <c r="B43" s="61"/>
      <c r="C43" s="62" t="s">
        <v>6</v>
      </c>
      <c r="D43" s="62" t="s">
        <v>7</v>
      </c>
      <c r="E43" s="63" t="s">
        <v>1</v>
      </c>
      <c r="F43" s="61" t="s">
        <v>2</v>
      </c>
      <c r="G43" s="64" t="s">
        <v>3</v>
      </c>
      <c r="H43" s="84" t="s">
        <v>100</v>
      </c>
      <c r="I43" s="123" t="s">
        <v>4</v>
      </c>
      <c r="J43" s="61" t="s">
        <v>5</v>
      </c>
    </row>
    <row r="44" spans="1:10" ht="15">
      <c r="A44" s="42"/>
      <c r="B44" s="42"/>
      <c r="C44" s="43"/>
      <c r="D44" s="42">
        <v>83440</v>
      </c>
      <c r="E44" s="44" t="s">
        <v>24</v>
      </c>
      <c r="F44" s="65" t="s">
        <v>10</v>
      </c>
      <c r="G44" s="40">
        <v>3.39</v>
      </c>
      <c r="H44" s="53">
        <f t="shared" si="0"/>
        <v>4.206651</v>
      </c>
      <c r="I44" s="85">
        <v>40</v>
      </c>
      <c r="J44" s="41">
        <f>H44*I44</f>
        <v>168.26604</v>
      </c>
    </row>
    <row r="45" spans="1:10" ht="15">
      <c r="A45" s="42"/>
      <c r="B45" s="42"/>
      <c r="C45" s="43">
        <v>70680</v>
      </c>
      <c r="D45" s="42"/>
      <c r="E45" s="44" t="s">
        <v>25</v>
      </c>
      <c r="F45" s="65" t="s">
        <v>10</v>
      </c>
      <c r="G45" s="40">
        <v>3.76</v>
      </c>
      <c r="H45" s="53">
        <f t="shared" si="0"/>
        <v>4.6657839999999995</v>
      </c>
      <c r="I45" s="85">
        <v>177</v>
      </c>
      <c r="J45" s="41">
        <f aca="true" t="shared" si="2" ref="J45:J67">H45*I45</f>
        <v>825.843768</v>
      </c>
    </row>
    <row r="46" spans="1:10" ht="15">
      <c r="A46" s="42"/>
      <c r="B46" s="42"/>
      <c r="C46" s="43">
        <v>71121</v>
      </c>
      <c r="D46" s="42"/>
      <c r="E46" s="44" t="s">
        <v>122</v>
      </c>
      <c r="F46" s="65" t="s">
        <v>10</v>
      </c>
      <c r="G46" s="40">
        <v>4.87</v>
      </c>
      <c r="H46" s="53">
        <f t="shared" si="0"/>
        <v>6.043183</v>
      </c>
      <c r="I46" s="85">
        <v>84</v>
      </c>
      <c r="J46" s="41">
        <f t="shared" si="2"/>
        <v>507.627372</v>
      </c>
    </row>
    <row r="47" spans="1:10" ht="15">
      <c r="A47" s="42"/>
      <c r="B47" s="42"/>
      <c r="C47" s="43">
        <v>71120</v>
      </c>
      <c r="D47" s="42"/>
      <c r="E47" s="44" t="s">
        <v>123</v>
      </c>
      <c r="F47" s="65" t="s">
        <v>10</v>
      </c>
      <c r="G47" s="40">
        <v>3.46</v>
      </c>
      <c r="H47" s="53">
        <f t="shared" si="0"/>
        <v>4.293514</v>
      </c>
      <c r="I47" s="85">
        <v>9</v>
      </c>
      <c r="J47" s="41">
        <f t="shared" si="2"/>
        <v>38.641626</v>
      </c>
    </row>
    <row r="48" spans="1:10" ht="15">
      <c r="A48" s="42"/>
      <c r="B48" s="42"/>
      <c r="C48" s="43"/>
      <c r="D48" s="83" t="s">
        <v>124</v>
      </c>
      <c r="E48" s="44" t="s">
        <v>27</v>
      </c>
      <c r="F48" s="65" t="s">
        <v>10</v>
      </c>
      <c r="G48" s="137">
        <v>73.3</v>
      </c>
      <c r="H48" s="53">
        <f t="shared" si="0"/>
        <v>90.95796999999999</v>
      </c>
      <c r="I48" s="85">
        <v>176</v>
      </c>
      <c r="J48" s="41">
        <f t="shared" si="2"/>
        <v>16008.602719999999</v>
      </c>
    </row>
    <row r="49" spans="1:10" ht="15">
      <c r="A49" s="42"/>
      <c r="B49" s="42"/>
      <c r="C49" s="43">
        <v>71412</v>
      </c>
      <c r="D49" s="42"/>
      <c r="E49" s="44" t="s">
        <v>28</v>
      </c>
      <c r="F49" s="65" t="s">
        <v>10</v>
      </c>
      <c r="G49" s="40">
        <v>12.83</v>
      </c>
      <c r="H49" s="53">
        <f t="shared" si="0"/>
        <v>15.920747</v>
      </c>
      <c r="I49" s="85">
        <v>13</v>
      </c>
      <c r="J49" s="41">
        <f t="shared" si="2"/>
        <v>206.96971100000002</v>
      </c>
    </row>
    <row r="50" spans="1:10" ht="15">
      <c r="A50" s="42"/>
      <c r="B50" s="42"/>
      <c r="C50" s="43">
        <v>71411</v>
      </c>
      <c r="D50" s="42"/>
      <c r="E50" s="44" t="s">
        <v>29</v>
      </c>
      <c r="F50" s="65" t="s">
        <v>10</v>
      </c>
      <c r="G50" s="40">
        <v>7.32</v>
      </c>
      <c r="H50" s="53">
        <f t="shared" si="0"/>
        <v>9.083388000000001</v>
      </c>
      <c r="I50" s="85">
        <v>4</v>
      </c>
      <c r="J50" s="41">
        <f t="shared" si="2"/>
        <v>36.333552000000005</v>
      </c>
    </row>
    <row r="51" spans="1:10" ht="15">
      <c r="A51" s="42"/>
      <c r="B51" s="42"/>
      <c r="C51" s="43">
        <v>71432</v>
      </c>
      <c r="D51" s="42"/>
      <c r="E51" s="44" t="s">
        <v>30</v>
      </c>
      <c r="F51" s="65" t="s">
        <v>10</v>
      </c>
      <c r="G51" s="40">
        <v>23.96</v>
      </c>
      <c r="H51" s="53">
        <f t="shared" si="0"/>
        <v>29.731964</v>
      </c>
      <c r="I51" s="85">
        <v>4</v>
      </c>
      <c r="J51" s="41">
        <f t="shared" si="2"/>
        <v>118.927856</v>
      </c>
    </row>
    <row r="52" spans="1:10" ht="15">
      <c r="A52" s="42"/>
      <c r="B52" s="42"/>
      <c r="C52" s="43">
        <v>71701</v>
      </c>
      <c r="D52" s="42"/>
      <c r="E52" s="44" t="s">
        <v>31</v>
      </c>
      <c r="F52" s="65" t="s">
        <v>10</v>
      </c>
      <c r="G52" s="40">
        <v>2.1</v>
      </c>
      <c r="H52" s="53">
        <f t="shared" si="0"/>
        <v>2.60589</v>
      </c>
      <c r="I52" s="85">
        <v>168</v>
      </c>
      <c r="J52" s="41">
        <f t="shared" si="2"/>
        <v>437.78952</v>
      </c>
    </row>
    <row r="53" spans="1:10" ht="15">
      <c r="A53" s="42"/>
      <c r="B53" s="42"/>
      <c r="C53" s="43">
        <v>71700</v>
      </c>
      <c r="D53" s="42"/>
      <c r="E53" s="44" t="s">
        <v>32</v>
      </c>
      <c r="F53" s="65" t="s">
        <v>10</v>
      </c>
      <c r="G53" s="40">
        <v>1.77</v>
      </c>
      <c r="H53" s="53">
        <f t="shared" si="0"/>
        <v>2.196393</v>
      </c>
      <c r="I53" s="85">
        <v>18</v>
      </c>
      <c r="J53" s="41">
        <f t="shared" si="2"/>
        <v>39.535074</v>
      </c>
    </row>
    <row r="54" spans="1:10" ht="15">
      <c r="A54" s="42"/>
      <c r="B54" s="42"/>
      <c r="C54" s="43">
        <v>72575</v>
      </c>
      <c r="D54" s="42"/>
      <c r="E54" s="44" t="s">
        <v>33</v>
      </c>
      <c r="F54" s="65" t="s">
        <v>10</v>
      </c>
      <c r="G54" s="40">
        <v>13.53</v>
      </c>
      <c r="H54" s="53">
        <f t="shared" si="0"/>
        <v>16.789376999999998</v>
      </c>
      <c r="I54" s="85">
        <v>15</v>
      </c>
      <c r="J54" s="41">
        <f t="shared" si="2"/>
        <v>251.84065499999997</v>
      </c>
    </row>
    <row r="55" spans="1:10" ht="15">
      <c r="A55" s="42"/>
      <c r="B55" s="42"/>
      <c r="C55" s="43">
        <v>71201</v>
      </c>
      <c r="D55" s="42"/>
      <c r="E55" s="44" t="s">
        <v>111</v>
      </c>
      <c r="F55" s="65" t="s">
        <v>10</v>
      </c>
      <c r="G55" s="40">
        <v>4.78</v>
      </c>
      <c r="H55" s="53">
        <f t="shared" si="0"/>
        <v>5.931502</v>
      </c>
      <c r="I55" s="85">
        <v>207</v>
      </c>
      <c r="J55" s="41">
        <f t="shared" si="2"/>
        <v>1227.820914</v>
      </c>
    </row>
    <row r="56" spans="1:10" ht="15">
      <c r="A56" s="42"/>
      <c r="B56" s="42"/>
      <c r="C56" s="43">
        <v>71200</v>
      </c>
      <c r="D56" s="42"/>
      <c r="E56" s="44" t="s">
        <v>112</v>
      </c>
      <c r="F56" s="65" t="s">
        <v>10</v>
      </c>
      <c r="G56" s="40">
        <v>4.55</v>
      </c>
      <c r="H56" s="53">
        <f t="shared" si="0"/>
        <v>5.646095</v>
      </c>
      <c r="I56" s="85">
        <v>18</v>
      </c>
      <c r="J56" s="41">
        <f t="shared" si="2"/>
        <v>101.62971</v>
      </c>
    </row>
    <row r="57" spans="1:10" ht="15">
      <c r="A57" s="42"/>
      <c r="B57" s="42"/>
      <c r="C57" s="43">
        <v>71200</v>
      </c>
      <c r="D57" s="42"/>
      <c r="E57" s="44" t="s">
        <v>113</v>
      </c>
      <c r="F57" s="65" t="s">
        <v>10</v>
      </c>
      <c r="G57" s="40">
        <v>4.55</v>
      </c>
      <c r="H57" s="53">
        <f t="shared" si="0"/>
        <v>5.646095</v>
      </c>
      <c r="I57" s="85">
        <v>6</v>
      </c>
      <c r="J57" s="41">
        <f t="shared" si="2"/>
        <v>33.87657</v>
      </c>
    </row>
    <row r="58" spans="1:10" ht="15">
      <c r="A58" s="42"/>
      <c r="B58" s="42"/>
      <c r="C58" s="43">
        <v>71200</v>
      </c>
      <c r="D58" s="42"/>
      <c r="E58" s="44" t="s">
        <v>114</v>
      </c>
      <c r="F58" s="65" t="s">
        <v>10</v>
      </c>
      <c r="G58" s="40">
        <v>4.55</v>
      </c>
      <c r="H58" s="53">
        <f t="shared" si="0"/>
        <v>5.646095</v>
      </c>
      <c r="I58" s="85">
        <v>3</v>
      </c>
      <c r="J58" s="41">
        <f t="shared" si="2"/>
        <v>16.938285</v>
      </c>
    </row>
    <row r="59" spans="1:10" ht="15">
      <c r="A59" s="42"/>
      <c r="B59" s="42"/>
      <c r="C59" s="43">
        <v>71201</v>
      </c>
      <c r="D59" s="42"/>
      <c r="E59" s="44" t="s">
        <v>126</v>
      </c>
      <c r="F59" s="65" t="s">
        <v>10</v>
      </c>
      <c r="G59" s="40">
        <v>4.78</v>
      </c>
      <c r="H59" s="53">
        <f t="shared" si="0"/>
        <v>5.931502</v>
      </c>
      <c r="I59" s="85">
        <v>484</v>
      </c>
      <c r="J59" s="41">
        <f t="shared" si="2"/>
        <v>2870.846968</v>
      </c>
    </row>
    <row r="60" spans="1:10" ht="15">
      <c r="A60" s="42"/>
      <c r="B60" s="42"/>
      <c r="C60" s="43">
        <v>71291</v>
      </c>
      <c r="D60" s="42"/>
      <c r="E60" s="44" t="s">
        <v>35</v>
      </c>
      <c r="F60" s="67" t="s">
        <v>13</v>
      </c>
      <c r="G60" s="40">
        <v>1.84</v>
      </c>
      <c r="H60" s="53">
        <f t="shared" si="0"/>
        <v>2.283256</v>
      </c>
      <c r="I60" s="85">
        <v>200</v>
      </c>
      <c r="J60" s="41">
        <f t="shared" si="2"/>
        <v>456.6512</v>
      </c>
    </row>
    <row r="61" spans="1:10" ht="15">
      <c r="A61" s="42"/>
      <c r="B61" s="42"/>
      <c r="C61" s="43">
        <v>71292</v>
      </c>
      <c r="D61" s="42"/>
      <c r="E61" s="44" t="s">
        <v>34</v>
      </c>
      <c r="F61" s="67" t="s">
        <v>13</v>
      </c>
      <c r="G61" s="40">
        <v>2.41</v>
      </c>
      <c r="H61" s="53">
        <f t="shared" si="0"/>
        <v>2.9905690000000003</v>
      </c>
      <c r="I61" s="85">
        <v>449</v>
      </c>
      <c r="J61" s="41">
        <f t="shared" si="2"/>
        <v>1342.7654810000001</v>
      </c>
    </row>
    <row r="62" spans="1:10" ht="15">
      <c r="A62" s="42"/>
      <c r="B62" s="42"/>
      <c r="C62" s="43">
        <v>71291</v>
      </c>
      <c r="D62" s="42"/>
      <c r="E62" s="44" t="s">
        <v>36</v>
      </c>
      <c r="F62" s="67" t="s">
        <v>13</v>
      </c>
      <c r="G62" s="40">
        <v>1.84</v>
      </c>
      <c r="H62" s="53">
        <f t="shared" si="0"/>
        <v>2.283256</v>
      </c>
      <c r="I62" s="85">
        <v>330</v>
      </c>
      <c r="J62" s="41">
        <f t="shared" si="2"/>
        <v>753.4744800000001</v>
      </c>
    </row>
    <row r="63" spans="1:10" ht="15">
      <c r="A63" s="42"/>
      <c r="B63" s="42"/>
      <c r="C63" s="43">
        <v>71292</v>
      </c>
      <c r="D63" s="42"/>
      <c r="E63" s="44" t="s">
        <v>37</v>
      </c>
      <c r="F63" s="67" t="s">
        <v>13</v>
      </c>
      <c r="G63" s="40">
        <v>2.41</v>
      </c>
      <c r="H63" s="53">
        <f t="shared" si="0"/>
        <v>2.9905690000000003</v>
      </c>
      <c r="I63" s="85">
        <v>314</v>
      </c>
      <c r="J63" s="41">
        <f t="shared" si="2"/>
        <v>939.038666</v>
      </c>
    </row>
    <row r="64" spans="1:10" ht="15">
      <c r="A64" s="42"/>
      <c r="B64" s="42"/>
      <c r="C64" s="43">
        <v>71291</v>
      </c>
      <c r="D64" s="42"/>
      <c r="E64" s="44" t="s">
        <v>38</v>
      </c>
      <c r="F64" s="67" t="s">
        <v>13</v>
      </c>
      <c r="G64" s="40">
        <v>1.84</v>
      </c>
      <c r="H64" s="53">
        <f t="shared" si="0"/>
        <v>2.283256</v>
      </c>
      <c r="I64" s="85">
        <v>650</v>
      </c>
      <c r="J64" s="41">
        <f t="shared" si="2"/>
        <v>1484.1164</v>
      </c>
    </row>
    <row r="65" spans="1:10" ht="15">
      <c r="A65" s="42"/>
      <c r="B65" s="42"/>
      <c r="C65" s="43">
        <v>71292</v>
      </c>
      <c r="D65" s="42"/>
      <c r="E65" s="44" t="s">
        <v>39</v>
      </c>
      <c r="F65" s="67" t="s">
        <v>13</v>
      </c>
      <c r="G65" s="40">
        <v>2.41</v>
      </c>
      <c r="H65" s="53">
        <f t="shared" si="0"/>
        <v>2.9905690000000003</v>
      </c>
      <c r="I65" s="85">
        <v>314</v>
      </c>
      <c r="J65" s="41">
        <f t="shared" si="2"/>
        <v>939.038666</v>
      </c>
    </row>
    <row r="66" spans="1:10" ht="15">
      <c r="A66" s="54"/>
      <c r="B66" s="54"/>
      <c r="C66" s="43">
        <v>71291</v>
      </c>
      <c r="D66" s="54"/>
      <c r="E66" s="55" t="s">
        <v>40</v>
      </c>
      <c r="F66" s="68" t="s">
        <v>13</v>
      </c>
      <c r="G66" s="153">
        <v>1.84</v>
      </c>
      <c r="H66" s="154">
        <f t="shared" si="0"/>
        <v>2.283256</v>
      </c>
      <c r="I66" s="126">
        <v>340</v>
      </c>
      <c r="J66" s="155">
        <f t="shared" si="2"/>
        <v>776.30704</v>
      </c>
    </row>
    <row r="67" spans="1:10" ht="15">
      <c r="A67" s="157"/>
      <c r="B67" s="158" t="s">
        <v>105</v>
      </c>
      <c r="C67" s="159"/>
      <c r="D67" s="160"/>
      <c r="E67" s="55" t="s">
        <v>235</v>
      </c>
      <c r="F67" s="98" t="s">
        <v>162</v>
      </c>
      <c r="G67" s="153">
        <v>48</v>
      </c>
      <c r="H67" s="154">
        <f t="shared" si="0"/>
        <v>59.5632</v>
      </c>
      <c r="I67" s="126">
        <v>30</v>
      </c>
      <c r="J67" s="155">
        <f t="shared" si="2"/>
        <v>1786.896</v>
      </c>
    </row>
    <row r="68" spans="1:11" ht="15">
      <c r="A68" s="174" t="s">
        <v>121</v>
      </c>
      <c r="B68" s="175"/>
      <c r="C68" s="175"/>
      <c r="D68" s="176"/>
      <c r="E68" s="72"/>
      <c r="F68" s="156"/>
      <c r="G68" s="74"/>
      <c r="H68" s="74"/>
      <c r="I68" s="125"/>
      <c r="J68" s="75"/>
      <c r="K68" s="75">
        <f>SUM(J43:J66)</f>
        <v>29582.882273999996</v>
      </c>
    </row>
    <row r="69" spans="1:10" ht="15">
      <c r="A69" s="147"/>
      <c r="B69" s="147"/>
      <c r="C69" s="148"/>
      <c r="D69" s="147"/>
      <c r="E69" s="149" t="s">
        <v>125</v>
      </c>
      <c r="F69" s="147"/>
      <c r="G69" s="150"/>
      <c r="H69" s="150"/>
      <c r="I69" s="151"/>
      <c r="J69" s="152"/>
    </row>
    <row r="70" spans="1:10" ht="15">
      <c r="A70" s="61" t="s">
        <v>0</v>
      </c>
      <c r="B70" s="61"/>
      <c r="C70" s="62" t="s">
        <v>6</v>
      </c>
      <c r="D70" s="62" t="s">
        <v>7</v>
      </c>
      <c r="E70" s="63" t="s">
        <v>1</v>
      </c>
      <c r="F70" s="61" t="s">
        <v>2</v>
      </c>
      <c r="G70" s="64" t="s">
        <v>3</v>
      </c>
      <c r="H70" s="64" t="s">
        <v>100</v>
      </c>
      <c r="I70" s="123" t="s">
        <v>4</v>
      </c>
      <c r="J70" s="61" t="s">
        <v>5</v>
      </c>
    </row>
    <row r="71" spans="1:10" ht="15">
      <c r="A71" s="42"/>
      <c r="B71" s="42"/>
      <c r="C71" s="43">
        <v>72180</v>
      </c>
      <c r="D71" s="42"/>
      <c r="E71" s="44" t="s">
        <v>139</v>
      </c>
      <c r="F71" s="67" t="s">
        <v>10</v>
      </c>
      <c r="G71" s="40">
        <v>349.3</v>
      </c>
      <c r="H71" s="53">
        <f aca="true" t="shared" si="3" ref="H71:H75">G71*$C$12+G71</f>
        <v>433.44637</v>
      </c>
      <c r="I71" s="85">
        <v>3</v>
      </c>
      <c r="J71" s="41">
        <f aca="true" t="shared" si="4" ref="J71:J75">H71*I71</f>
        <v>1300.33911</v>
      </c>
    </row>
    <row r="72" spans="1:10" ht="15">
      <c r="A72" s="42"/>
      <c r="B72" s="42" t="s">
        <v>105</v>
      </c>
      <c r="C72" s="43"/>
      <c r="D72" s="42"/>
      <c r="E72" s="44" t="s">
        <v>234</v>
      </c>
      <c r="F72" s="67" t="s">
        <v>10</v>
      </c>
      <c r="G72" s="40">
        <v>121</v>
      </c>
      <c r="H72" s="53">
        <f t="shared" si="3"/>
        <v>150.1489</v>
      </c>
      <c r="I72" s="85">
        <v>1</v>
      </c>
      <c r="J72" s="41">
        <f t="shared" si="4"/>
        <v>150.1489</v>
      </c>
    </row>
    <row r="73" spans="1:10" ht="15">
      <c r="A73" s="42"/>
      <c r="B73" s="42"/>
      <c r="C73" s="43">
        <v>72198</v>
      </c>
      <c r="D73" s="42"/>
      <c r="E73" s="44" t="s">
        <v>140</v>
      </c>
      <c r="F73" s="67" t="s">
        <v>10</v>
      </c>
      <c r="G73" s="40">
        <v>315.68</v>
      </c>
      <c r="H73" s="53">
        <f t="shared" si="3"/>
        <v>391.727312</v>
      </c>
      <c r="I73" s="85">
        <v>1</v>
      </c>
      <c r="J73" s="41">
        <f t="shared" si="4"/>
        <v>391.727312</v>
      </c>
    </row>
    <row r="74" spans="1:10" s="106" customFormat="1" ht="15">
      <c r="A74" s="141"/>
      <c r="B74" s="141"/>
      <c r="C74" s="142">
        <v>72205</v>
      </c>
      <c r="D74" s="141"/>
      <c r="E74" s="143" t="s">
        <v>142</v>
      </c>
      <c r="F74" s="144" t="s">
        <v>10</v>
      </c>
      <c r="G74" s="145">
        <v>416.02</v>
      </c>
      <c r="H74" s="105">
        <f t="shared" si="3"/>
        <v>516.2392179999999</v>
      </c>
      <c r="I74" s="146">
        <v>1</v>
      </c>
      <c r="J74" s="41">
        <f t="shared" si="4"/>
        <v>516.2392179999999</v>
      </c>
    </row>
    <row r="75" spans="1:10" ht="15">
      <c r="A75" s="42"/>
      <c r="B75" s="42"/>
      <c r="C75" s="43">
        <v>72170</v>
      </c>
      <c r="D75" s="42"/>
      <c r="E75" s="44" t="s">
        <v>141</v>
      </c>
      <c r="F75" s="144" t="s">
        <v>10</v>
      </c>
      <c r="G75" s="40">
        <v>149.06</v>
      </c>
      <c r="H75" s="53">
        <f t="shared" si="3"/>
        <v>184.968554</v>
      </c>
      <c r="I75" s="85">
        <v>1</v>
      </c>
      <c r="J75" s="41">
        <f t="shared" si="4"/>
        <v>184.968554</v>
      </c>
    </row>
    <row r="76" spans="1:11" ht="15.75" thickBot="1">
      <c r="A76" s="162" t="s">
        <v>121</v>
      </c>
      <c r="B76" s="163"/>
      <c r="C76" s="163"/>
      <c r="D76" s="164"/>
      <c r="E76" s="92"/>
      <c r="F76" s="93"/>
      <c r="G76" s="94"/>
      <c r="H76" s="94"/>
      <c r="I76" s="127"/>
      <c r="J76" s="140"/>
      <c r="K76" s="75">
        <f>SUM(J71:J75)</f>
        <v>2543.4230939999998</v>
      </c>
    </row>
    <row r="77" spans="1:10" ht="15">
      <c r="A77" s="35"/>
      <c r="B77" s="69"/>
      <c r="C77" s="36"/>
      <c r="D77" s="69"/>
      <c r="E77" s="37" t="s">
        <v>41</v>
      </c>
      <c r="F77" s="69"/>
      <c r="G77" s="38"/>
      <c r="H77" s="38"/>
      <c r="I77" s="128"/>
      <c r="J77" s="39"/>
    </row>
    <row r="78" spans="1:10" ht="15">
      <c r="A78" s="61" t="s">
        <v>0</v>
      </c>
      <c r="B78" s="61"/>
      <c r="C78" s="62" t="s">
        <v>6</v>
      </c>
      <c r="D78" s="62" t="s">
        <v>7</v>
      </c>
      <c r="E78" s="63" t="s">
        <v>1</v>
      </c>
      <c r="F78" s="61" t="s">
        <v>2</v>
      </c>
      <c r="G78" s="64" t="s">
        <v>3</v>
      </c>
      <c r="H78" s="64" t="s">
        <v>100</v>
      </c>
      <c r="I78" s="123" t="s">
        <v>4</v>
      </c>
      <c r="J78" s="61" t="s">
        <v>5</v>
      </c>
    </row>
    <row r="79" spans="1:10" ht="15">
      <c r="A79" s="50"/>
      <c r="B79" s="50"/>
      <c r="C79" s="51"/>
      <c r="D79" s="42">
        <v>83440</v>
      </c>
      <c r="E79" s="52" t="s">
        <v>42</v>
      </c>
      <c r="F79" s="70" t="s">
        <v>10</v>
      </c>
      <c r="G79" s="40">
        <v>3.39</v>
      </c>
      <c r="H79" s="53">
        <f aca="true" t="shared" si="5" ref="H79:H101">G79*$C$12+G79</f>
        <v>4.206651</v>
      </c>
      <c r="I79" s="129">
        <v>61</v>
      </c>
      <c r="J79" s="41">
        <f aca="true" t="shared" si="6" ref="J79:J101">H79*I79</f>
        <v>256.605711</v>
      </c>
    </row>
    <row r="80" spans="1:10" ht="15">
      <c r="A80" s="98"/>
      <c r="B80" s="98"/>
      <c r="C80" s="99">
        <v>81825</v>
      </c>
      <c r="D80" s="98"/>
      <c r="E80" s="100" t="s">
        <v>130</v>
      </c>
      <c r="F80" s="101" t="s">
        <v>10</v>
      </c>
      <c r="G80" s="53">
        <v>186.29</v>
      </c>
      <c r="H80" s="53">
        <f>G80*$C$12+G80</f>
        <v>231.167261</v>
      </c>
      <c r="I80" s="124">
        <v>4</v>
      </c>
      <c r="J80" s="41">
        <f>H80*I80</f>
        <v>924.669044</v>
      </c>
    </row>
    <row r="81" spans="1:10" ht="15">
      <c r="A81" s="98"/>
      <c r="B81" s="98"/>
      <c r="C81" s="99">
        <v>81826</v>
      </c>
      <c r="D81" s="102"/>
      <c r="E81" s="100" t="s">
        <v>131</v>
      </c>
      <c r="F81" s="101" t="s">
        <v>10</v>
      </c>
      <c r="G81" s="53">
        <v>39.54</v>
      </c>
      <c r="H81" s="53">
        <f>G81*$C$12+G81</f>
        <v>49.065186</v>
      </c>
      <c r="I81" s="124">
        <v>3</v>
      </c>
      <c r="J81" s="41">
        <f>H81*I81</f>
        <v>147.195558</v>
      </c>
    </row>
    <row r="82" spans="1:10" ht="15">
      <c r="A82" s="42"/>
      <c r="B82" s="42"/>
      <c r="C82" s="43">
        <v>71121</v>
      </c>
      <c r="E82" s="44" t="s">
        <v>122</v>
      </c>
      <c r="F82" s="67" t="s">
        <v>10</v>
      </c>
      <c r="G82" s="40">
        <v>4.87</v>
      </c>
      <c r="H82" s="53">
        <f t="shared" si="5"/>
        <v>6.043183</v>
      </c>
      <c r="I82" s="85">
        <v>83</v>
      </c>
      <c r="J82" s="41">
        <f t="shared" si="6"/>
        <v>501.584189</v>
      </c>
    </row>
    <row r="83" spans="1:10" ht="15">
      <c r="A83" s="42"/>
      <c r="B83" s="42"/>
      <c r="C83" s="43">
        <v>71120</v>
      </c>
      <c r="E83" s="44" t="s">
        <v>26</v>
      </c>
      <c r="F83" s="67" t="s">
        <v>10</v>
      </c>
      <c r="G83" s="40">
        <v>3.46</v>
      </c>
      <c r="H83" s="53">
        <f t="shared" si="5"/>
        <v>4.293514</v>
      </c>
      <c r="I83" s="85">
        <v>8</v>
      </c>
      <c r="J83" s="41">
        <f t="shared" si="6"/>
        <v>34.348112</v>
      </c>
    </row>
    <row r="84" spans="1:10" ht="15">
      <c r="A84" s="42"/>
      <c r="B84" s="42"/>
      <c r="C84" s="43">
        <v>71701</v>
      </c>
      <c r="E84" s="44" t="s">
        <v>43</v>
      </c>
      <c r="F84" s="67" t="s">
        <v>10</v>
      </c>
      <c r="G84" s="40">
        <v>2.1</v>
      </c>
      <c r="H84" s="53">
        <f t="shared" si="5"/>
        <v>2.60589</v>
      </c>
      <c r="I84" s="85">
        <v>166</v>
      </c>
      <c r="J84" s="41">
        <f t="shared" si="6"/>
        <v>432.57774</v>
      </c>
    </row>
    <row r="85" spans="1:10" ht="15">
      <c r="A85" s="42"/>
      <c r="B85" s="42"/>
      <c r="C85" s="43">
        <v>71700</v>
      </c>
      <c r="E85" s="44" t="s">
        <v>44</v>
      </c>
      <c r="F85" s="67" t="s">
        <v>10</v>
      </c>
      <c r="G85" s="40">
        <v>1.77</v>
      </c>
      <c r="H85" s="53">
        <f t="shared" si="5"/>
        <v>2.196393</v>
      </c>
      <c r="I85" s="85">
        <v>16</v>
      </c>
      <c r="J85" s="41">
        <f t="shared" si="6"/>
        <v>35.142288</v>
      </c>
    </row>
    <row r="86" spans="1:10" ht="15">
      <c r="A86" s="42"/>
      <c r="B86" s="42"/>
      <c r="C86" s="42">
        <v>72570</v>
      </c>
      <c r="E86" s="44" t="s">
        <v>236</v>
      </c>
      <c r="F86" s="67" t="s">
        <v>10</v>
      </c>
      <c r="G86" s="40">
        <v>12.48</v>
      </c>
      <c r="H86" s="53">
        <f t="shared" si="5"/>
        <v>15.486432</v>
      </c>
      <c r="I86" s="85">
        <v>91</v>
      </c>
      <c r="J86" s="41">
        <f t="shared" si="6"/>
        <v>1409.265312</v>
      </c>
    </row>
    <row r="87" spans="1:10" ht="15">
      <c r="A87" s="42"/>
      <c r="B87" s="42"/>
      <c r="C87" s="43">
        <v>71201</v>
      </c>
      <c r="E87" s="44" t="s">
        <v>111</v>
      </c>
      <c r="F87" s="67" t="s">
        <v>13</v>
      </c>
      <c r="G87" s="40">
        <v>4.78</v>
      </c>
      <c r="H87" s="53">
        <f t="shared" si="5"/>
        <v>5.931502</v>
      </c>
      <c r="I87" s="85">
        <v>36</v>
      </c>
      <c r="J87" s="41">
        <f t="shared" si="6"/>
        <v>213.534072</v>
      </c>
    </row>
    <row r="88" spans="1:10" ht="15">
      <c r="A88" s="42"/>
      <c r="B88" s="42"/>
      <c r="C88" s="43">
        <v>71200</v>
      </c>
      <c r="E88" s="44" t="s">
        <v>115</v>
      </c>
      <c r="F88" s="67" t="s">
        <v>13</v>
      </c>
      <c r="G88" s="40">
        <v>4.55</v>
      </c>
      <c r="H88" s="53">
        <f t="shared" si="5"/>
        <v>5.646095</v>
      </c>
      <c r="I88" s="85">
        <v>6</v>
      </c>
      <c r="J88" s="41">
        <f t="shared" si="6"/>
        <v>33.87657</v>
      </c>
    </row>
    <row r="89" spans="1:10" ht="15">
      <c r="A89" s="42"/>
      <c r="B89" s="42"/>
      <c r="C89" s="43">
        <v>71201</v>
      </c>
      <c r="E89" s="44" t="s">
        <v>116</v>
      </c>
      <c r="F89" s="67" t="s">
        <v>13</v>
      </c>
      <c r="G89" s="40">
        <v>4.78</v>
      </c>
      <c r="H89" s="53">
        <f t="shared" si="5"/>
        <v>5.931502</v>
      </c>
      <c r="I89" s="85">
        <v>100</v>
      </c>
      <c r="J89" s="41">
        <f t="shared" si="6"/>
        <v>593.1502</v>
      </c>
    </row>
    <row r="90" spans="1:10" ht="15">
      <c r="A90" s="42"/>
      <c r="B90" s="42"/>
      <c r="C90" s="43">
        <v>71200</v>
      </c>
      <c r="E90" s="44" t="s">
        <v>113</v>
      </c>
      <c r="F90" s="67" t="s">
        <v>13</v>
      </c>
      <c r="G90" s="40">
        <v>4.55</v>
      </c>
      <c r="H90" s="53">
        <f t="shared" si="5"/>
        <v>5.646095</v>
      </c>
      <c r="I90" s="85">
        <v>12</v>
      </c>
      <c r="J90" s="41">
        <f t="shared" si="6"/>
        <v>67.75314</v>
      </c>
    </row>
    <row r="91" spans="1:10" ht="15">
      <c r="A91" s="42"/>
      <c r="B91" s="42"/>
      <c r="C91" s="42">
        <v>71173</v>
      </c>
      <c r="E91" s="44" t="s">
        <v>45</v>
      </c>
      <c r="F91" s="67" t="s">
        <v>10</v>
      </c>
      <c r="G91" s="40">
        <v>60.31</v>
      </c>
      <c r="H91" s="53">
        <f t="shared" si="5"/>
        <v>74.838679</v>
      </c>
      <c r="I91" s="85">
        <v>1</v>
      </c>
      <c r="J91" s="41">
        <f t="shared" si="6"/>
        <v>74.838679</v>
      </c>
    </row>
    <row r="92" spans="1:10" ht="15">
      <c r="A92" s="42"/>
      <c r="B92" s="42"/>
      <c r="C92" s="42">
        <v>71171</v>
      </c>
      <c r="E92" s="44" t="s">
        <v>47</v>
      </c>
      <c r="F92" s="67" t="s">
        <v>10</v>
      </c>
      <c r="G92" s="40">
        <v>11.99</v>
      </c>
      <c r="H92" s="53">
        <f t="shared" si="5"/>
        <v>14.878391</v>
      </c>
      <c r="I92" s="85">
        <v>1</v>
      </c>
      <c r="J92" s="41">
        <f t="shared" si="6"/>
        <v>14.878391</v>
      </c>
    </row>
    <row r="93" spans="1:10" ht="15">
      <c r="A93" s="42"/>
      <c r="B93" s="42"/>
      <c r="C93" s="42">
        <v>71171</v>
      </c>
      <c r="E93" s="44" t="s">
        <v>46</v>
      </c>
      <c r="F93" s="67" t="s">
        <v>10</v>
      </c>
      <c r="G93" s="40">
        <v>11.99</v>
      </c>
      <c r="H93" s="53">
        <f t="shared" si="5"/>
        <v>14.878391</v>
      </c>
      <c r="I93" s="85">
        <v>1</v>
      </c>
      <c r="J93" s="41">
        <f t="shared" si="6"/>
        <v>14.878391</v>
      </c>
    </row>
    <row r="94" spans="1:10" ht="15">
      <c r="A94" s="42"/>
      <c r="B94" s="42"/>
      <c r="C94" s="42">
        <v>71171</v>
      </c>
      <c r="E94" s="44" t="s">
        <v>48</v>
      </c>
      <c r="F94" s="67" t="s">
        <v>10</v>
      </c>
      <c r="G94" s="40">
        <v>11.99</v>
      </c>
      <c r="H94" s="53">
        <f t="shared" si="5"/>
        <v>14.878391</v>
      </c>
      <c r="I94" s="85">
        <v>9</v>
      </c>
      <c r="J94" s="41">
        <f t="shared" si="6"/>
        <v>133.905519</v>
      </c>
    </row>
    <row r="95" spans="1:10" ht="15">
      <c r="A95" s="42"/>
      <c r="B95" s="42"/>
      <c r="C95" s="42">
        <v>71173</v>
      </c>
      <c r="E95" s="44" t="s">
        <v>49</v>
      </c>
      <c r="F95" s="67" t="s">
        <v>10</v>
      </c>
      <c r="G95" s="40">
        <v>60.31</v>
      </c>
      <c r="H95" s="53">
        <f t="shared" si="5"/>
        <v>74.838679</v>
      </c>
      <c r="I95" s="85">
        <v>1</v>
      </c>
      <c r="J95" s="41">
        <f t="shared" si="6"/>
        <v>74.838679</v>
      </c>
    </row>
    <row r="96" spans="1:10" ht="15">
      <c r="A96" s="42"/>
      <c r="B96" s="42"/>
      <c r="C96" s="42">
        <v>71184</v>
      </c>
      <c r="E96" s="44" t="s">
        <v>50</v>
      </c>
      <c r="F96" s="67" t="s">
        <v>10</v>
      </c>
      <c r="G96" s="40">
        <v>52.43</v>
      </c>
      <c r="H96" s="53">
        <f t="shared" si="5"/>
        <v>65.060387</v>
      </c>
      <c r="I96" s="85">
        <v>3</v>
      </c>
      <c r="J96" s="41">
        <f t="shared" si="6"/>
        <v>195.18116100000003</v>
      </c>
    </row>
    <row r="97" spans="1:10" ht="15">
      <c r="A97" s="42"/>
      <c r="B97" s="42"/>
      <c r="C97" s="43">
        <v>71292</v>
      </c>
      <c r="E97" s="44" t="s">
        <v>51</v>
      </c>
      <c r="F97" s="67" t="s">
        <v>13</v>
      </c>
      <c r="G97" s="40">
        <v>2.41</v>
      </c>
      <c r="H97" s="53">
        <f t="shared" si="5"/>
        <v>2.9905690000000003</v>
      </c>
      <c r="I97" s="85">
        <v>52</v>
      </c>
      <c r="J97" s="41">
        <f t="shared" si="6"/>
        <v>155.509588</v>
      </c>
    </row>
    <row r="98" spans="1:10" ht="15">
      <c r="A98" s="42"/>
      <c r="B98" s="42"/>
      <c r="C98" s="43">
        <v>71291</v>
      </c>
      <c r="E98" s="44" t="s">
        <v>52</v>
      </c>
      <c r="F98" s="67" t="s">
        <v>13</v>
      </c>
      <c r="G98" s="40">
        <v>1.84</v>
      </c>
      <c r="H98" s="53">
        <f t="shared" si="5"/>
        <v>2.283256</v>
      </c>
      <c r="I98" s="85">
        <v>184</v>
      </c>
      <c r="J98" s="41">
        <f t="shared" si="6"/>
        <v>420.11910400000005</v>
      </c>
    </row>
    <row r="99" spans="1:10" ht="15">
      <c r="A99" s="42"/>
      <c r="B99" s="42"/>
      <c r="C99" s="43">
        <v>71292</v>
      </c>
      <c r="E99" s="44" t="s">
        <v>53</v>
      </c>
      <c r="F99" s="67" t="s">
        <v>13</v>
      </c>
      <c r="G99" s="40">
        <v>2.41</v>
      </c>
      <c r="H99" s="53">
        <f t="shared" si="5"/>
        <v>2.9905690000000003</v>
      </c>
      <c r="I99" s="85">
        <v>53</v>
      </c>
      <c r="J99" s="41">
        <f t="shared" si="6"/>
        <v>158.500157</v>
      </c>
    </row>
    <row r="100" spans="1:10" ht="15">
      <c r="A100" s="42"/>
      <c r="B100" s="42"/>
      <c r="C100" s="43">
        <v>71291</v>
      </c>
      <c r="E100" s="44" t="s">
        <v>54</v>
      </c>
      <c r="F100" s="67" t="s">
        <v>13</v>
      </c>
      <c r="G100" s="40">
        <v>1.84</v>
      </c>
      <c r="H100" s="53">
        <f t="shared" si="5"/>
        <v>2.283256</v>
      </c>
      <c r="I100" s="85">
        <v>184</v>
      </c>
      <c r="J100" s="41">
        <f t="shared" si="6"/>
        <v>420.11910400000005</v>
      </c>
    </row>
    <row r="101" spans="1:10" ht="15">
      <c r="A101" s="54"/>
      <c r="B101" s="54"/>
      <c r="C101" s="43">
        <v>71291</v>
      </c>
      <c r="E101" s="55" t="s">
        <v>55</v>
      </c>
      <c r="F101" s="68" t="s">
        <v>13</v>
      </c>
      <c r="G101" s="40">
        <v>1.84</v>
      </c>
      <c r="H101" s="53">
        <f t="shared" si="5"/>
        <v>2.283256</v>
      </c>
      <c r="I101" s="126">
        <v>147</v>
      </c>
      <c r="J101" s="41">
        <f t="shared" si="6"/>
        <v>335.63863200000003</v>
      </c>
    </row>
    <row r="102" spans="1:11" ht="15.75" thickBot="1">
      <c r="A102" s="171" t="s">
        <v>121</v>
      </c>
      <c r="B102" s="172"/>
      <c r="C102" s="172"/>
      <c r="D102" s="173"/>
      <c r="E102" s="92"/>
      <c r="F102" s="93"/>
      <c r="G102" s="94"/>
      <c r="H102" s="94"/>
      <c r="I102" s="127"/>
      <c r="J102" s="75"/>
      <c r="K102" s="75">
        <f>SUM(J76:J101)</f>
        <v>6648.109341000002</v>
      </c>
    </row>
    <row r="103" spans="1:10" ht="15.75" thickBot="1">
      <c r="A103" s="56"/>
      <c r="B103" s="66"/>
      <c r="C103" s="57"/>
      <c r="D103" s="66"/>
      <c r="E103" s="58" t="s">
        <v>56</v>
      </c>
      <c r="F103" s="66"/>
      <c r="G103" s="59"/>
      <c r="H103" s="59"/>
      <c r="I103" s="130"/>
      <c r="J103" s="60"/>
    </row>
    <row r="104" spans="1:10" ht="15">
      <c r="A104" s="61" t="s">
        <v>0</v>
      </c>
      <c r="B104" s="61"/>
      <c r="C104" s="62" t="s">
        <v>6</v>
      </c>
      <c r="D104" s="62" t="s">
        <v>7</v>
      </c>
      <c r="E104" s="63" t="s">
        <v>1</v>
      </c>
      <c r="F104" s="61" t="s">
        <v>2</v>
      </c>
      <c r="G104" s="64" t="s">
        <v>3</v>
      </c>
      <c r="H104" s="64" t="s">
        <v>100</v>
      </c>
      <c r="I104" s="123" t="s">
        <v>4</v>
      </c>
      <c r="J104" s="61" t="s">
        <v>5</v>
      </c>
    </row>
    <row r="105" spans="1:10" ht="15">
      <c r="A105" s="42"/>
      <c r="B105" s="42"/>
      <c r="C105" s="43"/>
      <c r="D105" s="42">
        <v>83440</v>
      </c>
      <c r="E105" s="44" t="s">
        <v>57</v>
      </c>
      <c r="F105" s="67" t="s">
        <v>10</v>
      </c>
      <c r="G105" s="40">
        <v>3.39</v>
      </c>
      <c r="H105" s="53">
        <f aca="true" t="shared" si="7" ref="H105:H115">G105*$C$12+G105</f>
        <v>4.206651</v>
      </c>
      <c r="I105" s="85">
        <v>167</v>
      </c>
      <c r="J105" s="41">
        <f aca="true" t="shared" si="8" ref="J105:J115">H105*I105</f>
        <v>702.510717</v>
      </c>
    </row>
    <row r="106" spans="1:10" ht="15">
      <c r="A106" s="98"/>
      <c r="B106" s="98"/>
      <c r="C106" s="99">
        <v>70646</v>
      </c>
      <c r="D106" s="98"/>
      <c r="E106" s="100" t="s">
        <v>132</v>
      </c>
      <c r="F106" s="101" t="s">
        <v>10</v>
      </c>
      <c r="G106" s="53">
        <v>36.01</v>
      </c>
      <c r="H106" s="53">
        <f t="shared" si="7"/>
        <v>44.684809</v>
      </c>
      <c r="I106" s="124">
        <v>2</v>
      </c>
      <c r="J106" s="41">
        <f t="shared" si="8"/>
        <v>89.369618</v>
      </c>
    </row>
    <row r="107" spans="1:10" ht="15">
      <c r="A107" s="42"/>
      <c r="B107" s="42"/>
      <c r="C107" s="43">
        <v>71120</v>
      </c>
      <c r="D107" s="42"/>
      <c r="E107" s="44" t="s">
        <v>127</v>
      </c>
      <c r="F107" s="67" t="s">
        <v>10</v>
      </c>
      <c r="G107" s="40">
        <v>3.46</v>
      </c>
      <c r="H107" s="53">
        <f t="shared" si="7"/>
        <v>4.293514</v>
      </c>
      <c r="I107" s="85">
        <v>6</v>
      </c>
      <c r="J107" s="41">
        <f t="shared" si="8"/>
        <v>25.761084</v>
      </c>
    </row>
    <row r="108" spans="1:10" ht="15">
      <c r="A108" s="42"/>
      <c r="B108" s="42"/>
      <c r="C108" s="43">
        <v>71701</v>
      </c>
      <c r="D108" s="42"/>
      <c r="E108" s="44" t="s">
        <v>122</v>
      </c>
      <c r="F108" s="67" t="s">
        <v>10</v>
      </c>
      <c r="G108" s="40">
        <v>2.1</v>
      </c>
      <c r="H108" s="53">
        <f t="shared" si="7"/>
        <v>2.60589</v>
      </c>
      <c r="I108" s="85">
        <v>138</v>
      </c>
      <c r="J108" s="41">
        <f t="shared" si="8"/>
        <v>359.61282</v>
      </c>
    </row>
    <row r="109" spans="1:10" ht="15">
      <c r="A109" s="42"/>
      <c r="B109" s="42"/>
      <c r="C109" s="43">
        <v>71700</v>
      </c>
      <c r="D109" s="42"/>
      <c r="E109" s="44" t="s">
        <v>58</v>
      </c>
      <c r="F109" s="67" t="s">
        <v>10</v>
      </c>
      <c r="G109" s="40">
        <v>1.77</v>
      </c>
      <c r="H109" s="53">
        <f t="shared" si="7"/>
        <v>2.196393</v>
      </c>
      <c r="I109" s="85">
        <v>12</v>
      </c>
      <c r="J109" s="41">
        <f t="shared" si="8"/>
        <v>26.356716</v>
      </c>
    </row>
    <row r="110" spans="1:10" ht="15">
      <c r="A110" s="42"/>
      <c r="B110" s="42"/>
      <c r="C110" s="43">
        <v>71701</v>
      </c>
      <c r="D110" s="42"/>
      <c r="E110" s="44" t="s">
        <v>31</v>
      </c>
      <c r="F110" s="67" t="s">
        <v>10</v>
      </c>
      <c r="G110" s="40">
        <v>2.1</v>
      </c>
      <c r="H110" s="53">
        <f t="shared" si="7"/>
        <v>2.60589</v>
      </c>
      <c r="I110" s="85">
        <v>276</v>
      </c>
      <c r="J110" s="41">
        <f t="shared" si="8"/>
        <v>719.22564</v>
      </c>
    </row>
    <row r="111" spans="1:10" ht="15">
      <c r="A111" s="42"/>
      <c r="B111" s="42"/>
      <c r="C111" s="42">
        <v>72570</v>
      </c>
      <c r="D111" s="42"/>
      <c r="E111" s="44" t="s">
        <v>129</v>
      </c>
      <c r="F111" s="67" t="s">
        <v>10</v>
      </c>
      <c r="G111" s="40">
        <v>12.48</v>
      </c>
      <c r="H111" s="53">
        <f t="shared" si="7"/>
        <v>15.486432</v>
      </c>
      <c r="I111" s="85">
        <v>167</v>
      </c>
      <c r="J111" s="41">
        <f t="shared" si="8"/>
        <v>2586.234144</v>
      </c>
    </row>
    <row r="112" spans="1:10" ht="15">
      <c r="A112" s="42"/>
      <c r="B112" s="42"/>
      <c r="C112" s="43">
        <v>71200</v>
      </c>
      <c r="D112" s="42"/>
      <c r="E112" s="44" t="s">
        <v>117</v>
      </c>
      <c r="F112" s="67" t="s">
        <v>13</v>
      </c>
      <c r="G112" s="40">
        <v>4.55</v>
      </c>
      <c r="H112" s="53">
        <f t="shared" si="7"/>
        <v>5.646095</v>
      </c>
      <c r="I112" s="85">
        <v>8</v>
      </c>
      <c r="J112" s="41">
        <f t="shared" si="8"/>
        <v>45.16876</v>
      </c>
    </row>
    <row r="113" spans="1:10" ht="15">
      <c r="A113" s="42"/>
      <c r="B113" s="42"/>
      <c r="C113" s="43">
        <v>71201</v>
      </c>
      <c r="D113" s="42"/>
      <c r="E113" s="44" t="s">
        <v>111</v>
      </c>
      <c r="F113" s="67" t="s">
        <v>13</v>
      </c>
      <c r="G113" s="40">
        <v>4.78</v>
      </c>
      <c r="H113" s="53">
        <f t="shared" si="7"/>
        <v>5.931502</v>
      </c>
      <c r="I113" s="85">
        <v>218</v>
      </c>
      <c r="J113" s="41">
        <f t="shared" si="8"/>
        <v>1293.067436</v>
      </c>
    </row>
    <row r="114" spans="1:10" ht="15">
      <c r="A114" s="42"/>
      <c r="B114" s="42"/>
      <c r="C114" s="43">
        <v>71200</v>
      </c>
      <c r="D114" s="42"/>
      <c r="E114" s="44" t="s">
        <v>118</v>
      </c>
      <c r="F114" s="67" t="s">
        <v>13</v>
      </c>
      <c r="G114" s="40">
        <v>4.55</v>
      </c>
      <c r="H114" s="53">
        <f t="shared" si="7"/>
        <v>5.646095</v>
      </c>
      <c r="I114" s="85">
        <v>10</v>
      </c>
      <c r="J114" s="41">
        <f t="shared" si="8"/>
        <v>56.46095</v>
      </c>
    </row>
    <row r="115" spans="1:10" ht="15">
      <c r="A115" s="42"/>
      <c r="B115" s="42"/>
      <c r="C115" s="43">
        <v>71201</v>
      </c>
      <c r="D115" s="42"/>
      <c r="E115" s="44" t="s">
        <v>119</v>
      </c>
      <c r="F115" s="67" t="s">
        <v>13</v>
      </c>
      <c r="G115" s="40">
        <v>4.78</v>
      </c>
      <c r="H115" s="53">
        <f t="shared" si="7"/>
        <v>5.931502</v>
      </c>
      <c r="I115" s="85">
        <v>165</v>
      </c>
      <c r="J115" s="41">
        <f t="shared" si="8"/>
        <v>978.69783</v>
      </c>
    </row>
    <row r="116" spans="1:11" ht="15">
      <c r="A116" s="171" t="s">
        <v>121</v>
      </c>
      <c r="B116" s="172"/>
      <c r="C116" s="172"/>
      <c r="D116" s="173"/>
      <c r="E116" s="92"/>
      <c r="F116" s="93"/>
      <c r="G116" s="94"/>
      <c r="H116" s="94"/>
      <c r="I116" s="127"/>
      <c r="J116" s="75"/>
      <c r="K116" s="75">
        <f>SUM(J90:J115)</f>
        <v>8948.62626</v>
      </c>
    </row>
    <row r="117" spans="1:10" ht="15">
      <c r="A117" s="29"/>
      <c r="B117" s="29"/>
      <c r="C117" s="30"/>
      <c r="D117" s="29"/>
      <c r="E117" s="27" t="s">
        <v>59</v>
      </c>
      <c r="F117" s="29"/>
      <c r="G117" s="28"/>
      <c r="H117" s="28"/>
      <c r="I117" s="131"/>
      <c r="J117" s="26"/>
    </row>
    <row r="118" spans="1:10" ht="15">
      <c r="A118" s="61" t="s">
        <v>0</v>
      </c>
      <c r="B118" s="61"/>
      <c r="C118" s="62" t="s">
        <v>6</v>
      </c>
      <c r="D118" s="62" t="s">
        <v>7</v>
      </c>
      <c r="E118" s="63" t="s">
        <v>1</v>
      </c>
      <c r="F118" s="61" t="s">
        <v>2</v>
      </c>
      <c r="G118" s="64" t="s">
        <v>3</v>
      </c>
      <c r="H118" s="64" t="s">
        <v>100</v>
      </c>
      <c r="I118" s="123" t="s">
        <v>4</v>
      </c>
      <c r="J118" s="61" t="s">
        <v>5</v>
      </c>
    </row>
    <row r="119" spans="1:10" ht="15">
      <c r="A119" s="42"/>
      <c r="B119" s="42"/>
      <c r="C119" s="43"/>
      <c r="D119" s="42">
        <v>83440</v>
      </c>
      <c r="E119" s="44" t="s">
        <v>57</v>
      </c>
      <c r="F119" s="67" t="s">
        <v>10</v>
      </c>
      <c r="G119" s="40">
        <v>3.39</v>
      </c>
      <c r="H119" s="53">
        <f aca="true" t="shared" si="9" ref="H119:H148">G119*$C$12+G119</f>
        <v>4.206651</v>
      </c>
      <c r="I119" s="85">
        <v>113</v>
      </c>
      <c r="J119" s="41">
        <f aca="true" t="shared" si="10" ref="J119:J148">H119*I119</f>
        <v>475.351563</v>
      </c>
    </row>
    <row r="120" spans="1:10" ht="15">
      <c r="A120" s="98"/>
      <c r="B120" s="98"/>
      <c r="C120" s="99">
        <v>70646</v>
      </c>
      <c r="D120" s="98"/>
      <c r="E120" s="100" t="s">
        <v>132</v>
      </c>
      <c r="F120" s="101" t="s">
        <v>10</v>
      </c>
      <c r="G120" s="53">
        <v>36.01</v>
      </c>
      <c r="H120" s="53">
        <f t="shared" si="9"/>
        <v>44.684809</v>
      </c>
      <c r="I120" s="124">
        <v>2</v>
      </c>
      <c r="J120" s="41">
        <f t="shared" si="10"/>
        <v>89.369618</v>
      </c>
    </row>
    <row r="121" spans="1:10" ht="15">
      <c r="A121" s="42"/>
      <c r="B121" s="42"/>
      <c r="C121" s="43">
        <v>71120</v>
      </c>
      <c r="D121" s="42"/>
      <c r="E121" s="44" t="s">
        <v>128</v>
      </c>
      <c r="F121" s="67" t="s">
        <v>10</v>
      </c>
      <c r="G121" s="40">
        <v>3.46</v>
      </c>
      <c r="H121" s="53">
        <f t="shared" si="9"/>
        <v>4.293514</v>
      </c>
      <c r="I121" s="85">
        <v>31</v>
      </c>
      <c r="J121" s="41">
        <f t="shared" si="10"/>
        <v>133.098934</v>
      </c>
    </row>
    <row r="122" spans="1:10" ht="15">
      <c r="A122" s="42"/>
      <c r="B122" s="42"/>
      <c r="C122" s="43">
        <v>71701</v>
      </c>
      <c r="D122" s="42"/>
      <c r="E122" s="44" t="s">
        <v>122</v>
      </c>
      <c r="F122" s="67" t="s">
        <v>10</v>
      </c>
      <c r="G122" s="40">
        <v>2.1</v>
      </c>
      <c r="H122" s="53">
        <f t="shared" si="9"/>
        <v>2.60589</v>
      </c>
      <c r="I122" s="85">
        <v>23</v>
      </c>
      <c r="J122" s="41">
        <f t="shared" si="10"/>
        <v>59.93547</v>
      </c>
    </row>
    <row r="123" spans="1:10" ht="15">
      <c r="A123" s="42"/>
      <c r="B123" s="42"/>
      <c r="C123" s="43">
        <v>71700</v>
      </c>
      <c r="D123" s="42"/>
      <c r="E123" s="44" t="s">
        <v>58</v>
      </c>
      <c r="F123" s="67" t="s">
        <v>10</v>
      </c>
      <c r="G123" s="40">
        <v>1.77</v>
      </c>
      <c r="H123" s="53">
        <f t="shared" si="9"/>
        <v>2.196393</v>
      </c>
      <c r="I123" s="85">
        <v>62</v>
      </c>
      <c r="J123" s="41">
        <f t="shared" si="10"/>
        <v>136.176366</v>
      </c>
    </row>
    <row r="124" spans="1:10" ht="15">
      <c r="A124" s="42"/>
      <c r="B124" s="42"/>
      <c r="C124" s="43">
        <v>71701</v>
      </c>
      <c r="D124" s="42"/>
      <c r="E124" s="44" t="s">
        <v>31</v>
      </c>
      <c r="F124" s="67" t="s">
        <v>10</v>
      </c>
      <c r="G124" s="40">
        <v>2.1</v>
      </c>
      <c r="H124" s="53">
        <f t="shared" si="9"/>
        <v>2.60589</v>
      </c>
      <c r="I124" s="85">
        <v>46</v>
      </c>
      <c r="J124" s="41">
        <f t="shared" si="10"/>
        <v>119.87094</v>
      </c>
    </row>
    <row r="125" spans="1:10" ht="15">
      <c r="A125" s="42"/>
      <c r="B125" s="42"/>
      <c r="C125" s="42">
        <v>72570</v>
      </c>
      <c r="D125" s="42"/>
      <c r="E125" s="44" t="s">
        <v>129</v>
      </c>
      <c r="F125" s="67" t="s">
        <v>10</v>
      </c>
      <c r="G125" s="40">
        <v>12.48</v>
      </c>
      <c r="H125" s="53">
        <f t="shared" si="9"/>
        <v>15.486432</v>
      </c>
      <c r="I125" s="85">
        <v>15</v>
      </c>
      <c r="J125" s="41">
        <f t="shared" si="10"/>
        <v>232.29648</v>
      </c>
    </row>
    <row r="126" spans="1:10" ht="15">
      <c r="A126" s="42"/>
      <c r="B126" s="42"/>
      <c r="C126" s="42">
        <v>72570</v>
      </c>
      <c r="D126" s="42"/>
      <c r="E126" s="44" t="s">
        <v>129</v>
      </c>
      <c r="F126" s="67" t="s">
        <v>10</v>
      </c>
      <c r="G126" s="40">
        <v>12.48</v>
      </c>
      <c r="H126" s="53">
        <f t="shared" si="9"/>
        <v>15.486432</v>
      </c>
      <c r="I126" s="85">
        <v>98</v>
      </c>
      <c r="J126" s="41">
        <f t="shared" si="10"/>
        <v>1517.6703360000001</v>
      </c>
    </row>
    <row r="127" spans="1:10" ht="15">
      <c r="A127" s="42"/>
      <c r="B127" s="42"/>
      <c r="C127" s="43">
        <v>71200</v>
      </c>
      <c r="D127" s="42"/>
      <c r="E127" s="44" t="s">
        <v>117</v>
      </c>
      <c r="F127" s="67" t="s">
        <v>13</v>
      </c>
      <c r="G127" s="40">
        <v>4.55</v>
      </c>
      <c r="H127" s="53">
        <f t="shared" si="9"/>
        <v>5.646095</v>
      </c>
      <c r="I127" s="85">
        <v>90</v>
      </c>
      <c r="J127" s="41">
        <f t="shared" si="10"/>
        <v>508.14855</v>
      </c>
    </row>
    <row r="128" spans="1:10" ht="15">
      <c r="A128" s="42"/>
      <c r="B128" s="42"/>
      <c r="C128" s="43">
        <v>71201</v>
      </c>
      <c r="D128" s="42"/>
      <c r="E128" s="44" t="s">
        <v>111</v>
      </c>
      <c r="F128" s="67" t="s">
        <v>13</v>
      </c>
      <c r="G128" s="40">
        <v>4.78</v>
      </c>
      <c r="H128" s="53">
        <f t="shared" si="9"/>
        <v>5.931502</v>
      </c>
      <c r="I128" s="85">
        <v>53</v>
      </c>
      <c r="J128" s="41">
        <f t="shared" si="10"/>
        <v>314.369606</v>
      </c>
    </row>
    <row r="129" spans="1:10" ht="15">
      <c r="A129" s="42"/>
      <c r="B129" s="42"/>
      <c r="C129" s="43">
        <v>71201</v>
      </c>
      <c r="D129" s="42"/>
      <c r="E129" s="44" t="s">
        <v>113</v>
      </c>
      <c r="F129" s="67" t="s">
        <v>13</v>
      </c>
      <c r="G129" s="40">
        <v>4.55</v>
      </c>
      <c r="H129" s="53">
        <f t="shared" si="9"/>
        <v>5.646095</v>
      </c>
      <c r="I129" s="85">
        <v>35</v>
      </c>
      <c r="J129" s="41">
        <f t="shared" si="10"/>
        <v>197.613325</v>
      </c>
    </row>
    <row r="130" spans="1:10" ht="15">
      <c r="A130" s="42"/>
      <c r="B130" s="42"/>
      <c r="C130" s="43">
        <v>71201</v>
      </c>
      <c r="D130" s="42"/>
      <c r="E130" s="44" t="s">
        <v>120</v>
      </c>
      <c r="F130" s="67" t="s">
        <v>13</v>
      </c>
      <c r="G130" s="40">
        <v>4.78</v>
      </c>
      <c r="H130" s="53">
        <f t="shared" si="9"/>
        <v>5.931502</v>
      </c>
      <c r="I130" s="85">
        <v>36</v>
      </c>
      <c r="J130" s="41">
        <f t="shared" si="10"/>
        <v>213.534072</v>
      </c>
    </row>
    <row r="131" spans="1:10" ht="15">
      <c r="A131" s="98"/>
      <c r="B131" s="98" t="s">
        <v>105</v>
      </c>
      <c r="C131" s="99"/>
      <c r="D131" s="98"/>
      <c r="E131" s="100" t="s">
        <v>61</v>
      </c>
      <c r="F131" s="101" t="s">
        <v>60</v>
      </c>
      <c r="G131" s="53">
        <v>39.52</v>
      </c>
      <c r="H131" s="53">
        <f t="shared" si="9"/>
        <v>49.040368</v>
      </c>
      <c r="I131" s="124">
        <v>17</v>
      </c>
      <c r="J131" s="97">
        <f t="shared" si="10"/>
        <v>833.686256</v>
      </c>
    </row>
    <row r="132" spans="1:10" ht="15">
      <c r="A132" s="98"/>
      <c r="B132" s="98" t="s">
        <v>105</v>
      </c>
      <c r="C132" s="99"/>
      <c r="D132" s="98"/>
      <c r="E132" s="100" t="s">
        <v>62</v>
      </c>
      <c r="F132" s="101" t="s">
        <v>10</v>
      </c>
      <c r="G132" s="53">
        <v>25.6</v>
      </c>
      <c r="H132" s="53">
        <f t="shared" si="9"/>
        <v>31.76704</v>
      </c>
      <c r="I132" s="124">
        <v>4</v>
      </c>
      <c r="J132" s="97">
        <f t="shared" si="10"/>
        <v>127.06816</v>
      </c>
    </row>
    <row r="133" spans="1:10" ht="15">
      <c r="A133" s="98"/>
      <c r="B133" s="98" t="s">
        <v>105</v>
      </c>
      <c r="C133" s="99"/>
      <c r="D133" s="98"/>
      <c r="E133" s="100" t="s">
        <v>63</v>
      </c>
      <c r="F133" s="101" t="s">
        <v>10</v>
      </c>
      <c r="G133" s="53">
        <v>4.32</v>
      </c>
      <c r="H133" s="53">
        <f t="shared" si="9"/>
        <v>5.360688000000001</v>
      </c>
      <c r="I133" s="124">
        <v>2</v>
      </c>
      <c r="J133" s="97">
        <f t="shared" si="10"/>
        <v>10.721376000000001</v>
      </c>
    </row>
    <row r="134" spans="1:10" ht="15">
      <c r="A134" s="42"/>
      <c r="B134" s="42"/>
      <c r="C134" s="42">
        <v>71173</v>
      </c>
      <c r="D134" s="42"/>
      <c r="E134" s="44" t="s">
        <v>64</v>
      </c>
      <c r="F134" s="67" t="s">
        <v>10</v>
      </c>
      <c r="G134" s="40">
        <v>60.31</v>
      </c>
      <c r="H134" s="53">
        <f t="shared" si="9"/>
        <v>74.838679</v>
      </c>
      <c r="I134" s="85">
        <v>6</v>
      </c>
      <c r="J134" s="41">
        <f t="shared" si="10"/>
        <v>449.03207399999997</v>
      </c>
    </row>
    <row r="135" spans="1:10" ht="15">
      <c r="A135" s="42"/>
      <c r="B135" s="42"/>
      <c r="C135" s="43">
        <v>71171</v>
      </c>
      <c r="D135" s="42"/>
      <c r="E135" s="44" t="s">
        <v>65</v>
      </c>
      <c r="F135" s="67" t="s">
        <v>10</v>
      </c>
      <c r="G135" s="40">
        <v>11.99</v>
      </c>
      <c r="H135" s="53">
        <f t="shared" si="9"/>
        <v>14.878391</v>
      </c>
      <c r="I135" s="85">
        <v>2</v>
      </c>
      <c r="J135" s="41">
        <f t="shared" si="10"/>
        <v>29.756782</v>
      </c>
    </row>
    <row r="136" spans="1:10" ht="15">
      <c r="A136" s="42"/>
      <c r="B136" s="42"/>
      <c r="C136" s="43">
        <v>71171</v>
      </c>
      <c r="D136" s="42"/>
      <c r="E136" s="44" t="s">
        <v>66</v>
      </c>
      <c r="F136" s="67" t="s">
        <v>10</v>
      </c>
      <c r="G136" s="40">
        <v>11.99</v>
      </c>
      <c r="H136" s="53">
        <f t="shared" si="9"/>
        <v>14.878391</v>
      </c>
      <c r="I136" s="85">
        <v>61</v>
      </c>
      <c r="J136" s="41">
        <f t="shared" si="10"/>
        <v>907.581851</v>
      </c>
    </row>
    <row r="137" spans="1:10" ht="15">
      <c r="A137" s="42"/>
      <c r="B137" s="42"/>
      <c r="C137" s="42">
        <v>71173</v>
      </c>
      <c r="D137" s="42"/>
      <c r="E137" s="44" t="s">
        <v>67</v>
      </c>
      <c r="F137" s="67" t="s">
        <v>10</v>
      </c>
      <c r="G137" s="40">
        <v>60.31</v>
      </c>
      <c r="H137" s="53">
        <f t="shared" si="9"/>
        <v>74.838679</v>
      </c>
      <c r="I137" s="85">
        <v>2</v>
      </c>
      <c r="J137" s="41">
        <f t="shared" si="10"/>
        <v>149.677358</v>
      </c>
    </row>
    <row r="138" spans="1:10" ht="15">
      <c r="A138" s="42"/>
      <c r="B138" s="42"/>
      <c r="C138" s="42">
        <v>71173</v>
      </c>
      <c r="D138" s="42"/>
      <c r="E138" s="44" t="s">
        <v>45</v>
      </c>
      <c r="F138" s="67" t="s">
        <v>10</v>
      </c>
      <c r="G138" s="40">
        <v>60.31</v>
      </c>
      <c r="H138" s="53">
        <f t="shared" si="9"/>
        <v>74.838679</v>
      </c>
      <c r="I138" s="85">
        <v>1</v>
      </c>
      <c r="J138" s="41">
        <f t="shared" si="10"/>
        <v>74.838679</v>
      </c>
    </row>
    <row r="139" spans="1:10" ht="15">
      <c r="A139" s="42"/>
      <c r="B139" s="42"/>
      <c r="C139" s="42">
        <v>71173</v>
      </c>
      <c r="D139" s="42"/>
      <c r="E139" s="44" t="s">
        <v>68</v>
      </c>
      <c r="F139" s="67" t="s">
        <v>10</v>
      </c>
      <c r="G139" s="40">
        <v>60.31</v>
      </c>
      <c r="H139" s="53">
        <f t="shared" si="9"/>
        <v>74.838679</v>
      </c>
      <c r="I139" s="85">
        <v>4</v>
      </c>
      <c r="J139" s="41">
        <f t="shared" si="10"/>
        <v>299.354716</v>
      </c>
    </row>
    <row r="140" spans="1:10" ht="15">
      <c r="A140" s="42"/>
      <c r="B140" s="42"/>
      <c r="C140" s="43">
        <v>71174</v>
      </c>
      <c r="D140" s="42"/>
      <c r="E140" s="44" t="s">
        <v>69</v>
      </c>
      <c r="F140" s="67" t="s">
        <v>10</v>
      </c>
      <c r="G140" s="40">
        <v>60.03</v>
      </c>
      <c r="H140" s="53">
        <f t="shared" si="9"/>
        <v>74.49122700000001</v>
      </c>
      <c r="I140" s="85">
        <v>1</v>
      </c>
      <c r="J140" s="41">
        <f t="shared" si="10"/>
        <v>74.49122700000001</v>
      </c>
    </row>
    <row r="141" spans="1:10" ht="15">
      <c r="A141" s="42"/>
      <c r="B141" s="42"/>
      <c r="C141" s="43">
        <v>71456</v>
      </c>
      <c r="D141" s="42"/>
      <c r="E141" s="44" t="s">
        <v>70</v>
      </c>
      <c r="F141" s="67" t="s">
        <v>10</v>
      </c>
      <c r="G141" s="40">
        <v>127.73</v>
      </c>
      <c r="H141" s="53">
        <f t="shared" si="9"/>
        <v>158.500157</v>
      </c>
      <c r="I141" s="85">
        <v>2</v>
      </c>
      <c r="J141" s="41">
        <f t="shared" si="10"/>
        <v>317.000314</v>
      </c>
    </row>
    <row r="142" spans="1:10" ht="15">
      <c r="A142" s="42"/>
      <c r="B142" s="42"/>
      <c r="C142" s="43">
        <v>71455</v>
      </c>
      <c r="D142" s="42"/>
      <c r="E142" s="44" t="s">
        <v>71</v>
      </c>
      <c r="F142" s="67" t="s">
        <v>10</v>
      </c>
      <c r="G142" s="40">
        <v>126.08</v>
      </c>
      <c r="H142" s="53">
        <f t="shared" si="9"/>
        <v>156.452672</v>
      </c>
      <c r="I142" s="85">
        <v>20</v>
      </c>
      <c r="J142" s="41">
        <f t="shared" si="10"/>
        <v>3129.05344</v>
      </c>
    </row>
    <row r="143" spans="1:10" ht="15">
      <c r="A143" s="42"/>
      <c r="B143" s="42"/>
      <c r="C143" s="43">
        <v>71184</v>
      </c>
      <c r="D143" s="42"/>
      <c r="E143" s="44" t="s">
        <v>72</v>
      </c>
      <c r="F143" s="67" t="s">
        <v>10</v>
      </c>
      <c r="G143" s="40">
        <v>52.43</v>
      </c>
      <c r="H143" s="53">
        <f t="shared" si="9"/>
        <v>65.060387</v>
      </c>
      <c r="I143" s="85">
        <v>3</v>
      </c>
      <c r="J143" s="41">
        <f t="shared" si="10"/>
        <v>195.18116100000003</v>
      </c>
    </row>
    <row r="144" spans="1:10" ht="15">
      <c r="A144" s="42"/>
      <c r="B144" s="42"/>
      <c r="C144" s="43">
        <v>71293</v>
      </c>
      <c r="D144" s="42"/>
      <c r="E144" s="44" t="s">
        <v>74</v>
      </c>
      <c r="F144" s="67" t="s">
        <v>13</v>
      </c>
      <c r="G144" s="40">
        <v>3.14</v>
      </c>
      <c r="H144" s="53">
        <f t="shared" si="9"/>
        <v>3.896426</v>
      </c>
      <c r="I144" s="85">
        <v>57</v>
      </c>
      <c r="J144" s="41">
        <f t="shared" si="10"/>
        <v>222.096282</v>
      </c>
    </row>
    <row r="145" spans="1:10" ht="15">
      <c r="A145" s="42"/>
      <c r="B145" s="42"/>
      <c r="C145" s="43">
        <v>71291</v>
      </c>
      <c r="D145" s="42"/>
      <c r="E145" s="44" t="s">
        <v>73</v>
      </c>
      <c r="F145" s="67" t="s">
        <v>13</v>
      </c>
      <c r="G145" s="40">
        <v>1.84</v>
      </c>
      <c r="H145" s="53">
        <f t="shared" si="9"/>
        <v>2.283256</v>
      </c>
      <c r="I145" s="132">
        <v>591.833</v>
      </c>
      <c r="J145" s="41">
        <f t="shared" si="10"/>
        <v>1351.306248248</v>
      </c>
    </row>
    <row r="146" spans="1:10" ht="15">
      <c r="A146" s="42"/>
      <c r="B146" s="42"/>
      <c r="C146" s="43">
        <v>71293</v>
      </c>
      <c r="D146" s="42"/>
      <c r="E146" s="44" t="s">
        <v>75</v>
      </c>
      <c r="F146" s="67" t="s">
        <v>13</v>
      </c>
      <c r="G146" s="40">
        <v>3.14</v>
      </c>
      <c r="H146" s="53">
        <f t="shared" si="9"/>
        <v>3.896426</v>
      </c>
      <c r="I146" s="132">
        <v>18.788</v>
      </c>
      <c r="J146" s="41">
        <f t="shared" si="10"/>
        <v>73.206051688</v>
      </c>
    </row>
    <row r="147" spans="1:10" ht="15">
      <c r="A147" s="42"/>
      <c r="B147" s="42"/>
      <c r="C147" s="43">
        <v>71291</v>
      </c>
      <c r="D147" s="42"/>
      <c r="E147" s="44" t="s">
        <v>76</v>
      </c>
      <c r="F147" s="67" t="s">
        <v>13</v>
      </c>
      <c r="G147" s="40">
        <v>1.84</v>
      </c>
      <c r="H147" s="53">
        <f t="shared" si="9"/>
        <v>2.283256</v>
      </c>
      <c r="I147" s="132">
        <v>591.833</v>
      </c>
      <c r="J147" s="41">
        <f t="shared" si="10"/>
        <v>1351.306248248</v>
      </c>
    </row>
    <row r="148" spans="1:10" ht="15">
      <c r="A148" s="42"/>
      <c r="B148" s="42"/>
      <c r="C148" s="43">
        <v>71291</v>
      </c>
      <c r="D148" s="42"/>
      <c r="E148" s="44" t="s">
        <v>77</v>
      </c>
      <c r="F148" s="67" t="s">
        <v>13</v>
      </c>
      <c r="G148" s="40">
        <v>1.84</v>
      </c>
      <c r="H148" s="53">
        <f t="shared" si="9"/>
        <v>2.283256</v>
      </c>
      <c r="I148" s="132">
        <v>254.408</v>
      </c>
      <c r="J148" s="41">
        <f t="shared" si="10"/>
        <v>580.8785924480001</v>
      </c>
    </row>
    <row r="149" spans="1:11" ht="15">
      <c r="A149" s="161" t="s">
        <v>121</v>
      </c>
      <c r="B149" s="161"/>
      <c r="C149" s="161"/>
      <c r="D149" s="161"/>
      <c r="E149" s="92"/>
      <c r="F149" s="93"/>
      <c r="G149" s="94"/>
      <c r="H149" s="94"/>
      <c r="I149" s="127"/>
      <c r="J149" s="95"/>
      <c r="K149" s="95">
        <f>SUM(J118:J148)</f>
        <v>14173.672076632001</v>
      </c>
    </row>
    <row r="150" spans="1:10" ht="15">
      <c r="A150" s="29"/>
      <c r="B150" s="29"/>
      <c r="C150" s="30"/>
      <c r="D150" s="29"/>
      <c r="E150" s="27" t="s">
        <v>78</v>
      </c>
      <c r="F150" s="29"/>
      <c r="G150" s="28"/>
      <c r="H150" s="28"/>
      <c r="I150" s="131"/>
      <c r="J150" s="26"/>
    </row>
    <row r="151" spans="1:10" ht="15">
      <c r="A151" s="29"/>
      <c r="B151" s="29"/>
      <c r="C151" s="30"/>
      <c r="D151" s="29"/>
      <c r="E151" s="27"/>
      <c r="F151" s="29"/>
      <c r="G151" s="28"/>
      <c r="H151" s="28"/>
      <c r="I151" s="131"/>
      <c r="J151" s="26"/>
    </row>
    <row r="152" spans="1:10" ht="15">
      <c r="A152" s="61" t="s">
        <v>0</v>
      </c>
      <c r="B152" s="61" t="s">
        <v>137</v>
      </c>
      <c r="C152" s="62" t="s">
        <v>6</v>
      </c>
      <c r="D152" s="62" t="s">
        <v>7</v>
      </c>
      <c r="E152" s="63" t="s">
        <v>1</v>
      </c>
      <c r="F152" s="61" t="s">
        <v>2</v>
      </c>
      <c r="G152" s="64" t="s">
        <v>3</v>
      </c>
      <c r="H152" s="64" t="s">
        <v>100</v>
      </c>
      <c r="I152" s="123" t="s">
        <v>4</v>
      </c>
      <c r="J152" s="61" t="s">
        <v>5</v>
      </c>
    </row>
    <row r="153" spans="1:10" ht="15">
      <c r="A153" s="98"/>
      <c r="B153" s="98" t="s">
        <v>105</v>
      </c>
      <c r="C153" s="99"/>
      <c r="D153" s="98"/>
      <c r="E153" s="100" t="s">
        <v>79</v>
      </c>
      <c r="F153" s="101" t="s">
        <v>10</v>
      </c>
      <c r="G153" s="53">
        <v>8.6</v>
      </c>
      <c r="H153" s="53">
        <f aca="true" t="shared" si="11" ref="H153:H163">G153*$C$12+G153</f>
        <v>10.67174</v>
      </c>
      <c r="I153" s="124">
        <v>75</v>
      </c>
      <c r="J153" s="97">
        <f aca="true" t="shared" si="12" ref="J153:J163">H153*I153</f>
        <v>800.3805</v>
      </c>
    </row>
    <row r="154" spans="1:10" ht="45">
      <c r="A154" s="98"/>
      <c r="B154" s="98"/>
      <c r="C154" s="103">
        <v>70111</v>
      </c>
      <c r="D154" s="98"/>
      <c r="E154" s="100" t="s">
        <v>144</v>
      </c>
      <c r="F154" s="101" t="s">
        <v>10</v>
      </c>
      <c r="G154" s="104">
        <v>130.46</v>
      </c>
      <c r="H154" s="53">
        <f t="shared" si="11"/>
        <v>161.88781400000002</v>
      </c>
      <c r="I154" s="124">
        <v>3</v>
      </c>
      <c r="J154" s="97">
        <f t="shared" si="12"/>
        <v>485.66344200000003</v>
      </c>
    </row>
    <row r="155" spans="1:10" ht="15">
      <c r="A155" s="42"/>
      <c r="B155" s="42"/>
      <c r="C155" s="43">
        <v>71381</v>
      </c>
      <c r="D155" s="42"/>
      <c r="E155" s="44" t="s">
        <v>80</v>
      </c>
      <c r="F155" s="67" t="s">
        <v>10</v>
      </c>
      <c r="G155" s="40">
        <v>35.03</v>
      </c>
      <c r="H155" s="53">
        <f t="shared" si="11"/>
        <v>43.468727</v>
      </c>
      <c r="I155" s="85">
        <v>6</v>
      </c>
      <c r="J155" s="97">
        <f t="shared" si="12"/>
        <v>260.812362</v>
      </c>
    </row>
    <row r="156" spans="1:10" ht="30">
      <c r="A156" s="42"/>
      <c r="B156" s="42"/>
      <c r="C156" s="43">
        <v>71831</v>
      </c>
      <c r="D156" s="42"/>
      <c r="E156" s="44" t="s">
        <v>81</v>
      </c>
      <c r="F156" s="67" t="s">
        <v>10</v>
      </c>
      <c r="G156" s="40">
        <v>78.93</v>
      </c>
      <c r="H156" s="53">
        <f t="shared" si="11"/>
        <v>97.94423700000002</v>
      </c>
      <c r="I156" s="85">
        <v>1</v>
      </c>
      <c r="J156" s="97">
        <f t="shared" si="12"/>
        <v>97.94423700000002</v>
      </c>
    </row>
    <row r="157" spans="1:10" ht="15">
      <c r="A157" s="42"/>
      <c r="B157" s="42" t="s">
        <v>105</v>
      </c>
      <c r="C157" s="43"/>
      <c r="D157" s="42"/>
      <c r="E157" s="44" t="s">
        <v>134</v>
      </c>
      <c r="F157" s="67" t="s">
        <v>10</v>
      </c>
      <c r="G157" s="40">
        <v>165</v>
      </c>
      <c r="H157" s="53">
        <f t="shared" si="11"/>
        <v>204.7485</v>
      </c>
      <c r="I157" s="85">
        <v>2</v>
      </c>
      <c r="J157" s="97">
        <f t="shared" si="12"/>
        <v>409.497</v>
      </c>
    </row>
    <row r="158" spans="1:10" ht="15">
      <c r="A158" s="42"/>
      <c r="B158" s="42" t="s">
        <v>105</v>
      </c>
      <c r="C158" s="43"/>
      <c r="D158" s="42"/>
      <c r="E158" s="44" t="s">
        <v>135</v>
      </c>
      <c r="F158" s="67" t="s">
        <v>10</v>
      </c>
      <c r="G158" s="40">
        <v>165</v>
      </c>
      <c r="H158" s="53">
        <f t="shared" si="11"/>
        <v>204.7485</v>
      </c>
      <c r="I158" s="85">
        <v>2</v>
      </c>
      <c r="J158" s="97">
        <f t="shared" si="12"/>
        <v>409.497</v>
      </c>
    </row>
    <row r="159" spans="1:10" ht="15">
      <c r="A159" s="42"/>
      <c r="B159" s="42" t="s">
        <v>105</v>
      </c>
      <c r="C159" s="43"/>
      <c r="D159" s="42"/>
      <c r="E159" s="44" t="s">
        <v>136</v>
      </c>
      <c r="F159" s="67" t="s">
        <v>10</v>
      </c>
      <c r="G159" s="40">
        <v>96</v>
      </c>
      <c r="H159" s="53">
        <f t="shared" si="11"/>
        <v>119.1264</v>
      </c>
      <c r="I159" s="85">
        <v>2</v>
      </c>
      <c r="J159" s="97">
        <f t="shared" si="12"/>
        <v>238.2528</v>
      </c>
    </row>
    <row r="160" spans="1:10" ht="15">
      <c r="A160" s="42"/>
      <c r="B160" s="42" t="s">
        <v>105</v>
      </c>
      <c r="C160" s="43"/>
      <c r="D160" s="42"/>
      <c r="E160" s="44" t="s">
        <v>133</v>
      </c>
      <c r="F160" s="67" t="s">
        <v>10</v>
      </c>
      <c r="G160" s="40">
        <v>9.5</v>
      </c>
      <c r="H160" s="53">
        <f t="shared" si="11"/>
        <v>11.78855</v>
      </c>
      <c r="I160" s="85">
        <v>27</v>
      </c>
      <c r="J160" s="97">
        <f t="shared" si="12"/>
        <v>318.29085000000003</v>
      </c>
    </row>
    <row r="161" spans="1:10" ht="30">
      <c r="A161" s="98"/>
      <c r="B161" s="98"/>
      <c r="C161" s="99">
        <v>70544</v>
      </c>
      <c r="D161" s="98"/>
      <c r="E161" s="100" t="s">
        <v>84</v>
      </c>
      <c r="F161" s="101" t="s">
        <v>13</v>
      </c>
      <c r="G161" s="53">
        <v>15.52</v>
      </c>
      <c r="H161" s="53">
        <f t="shared" si="11"/>
        <v>19.258768</v>
      </c>
      <c r="I161" s="133">
        <v>340</v>
      </c>
      <c r="J161" s="97">
        <f t="shared" si="12"/>
        <v>6547.98112</v>
      </c>
    </row>
    <row r="162" spans="1:10" ht="30">
      <c r="A162" s="98"/>
      <c r="B162" s="98"/>
      <c r="C162" s="99">
        <v>70543</v>
      </c>
      <c r="D162" s="98"/>
      <c r="E162" s="100" t="s">
        <v>85</v>
      </c>
      <c r="F162" s="101" t="s">
        <v>13</v>
      </c>
      <c r="G162" s="53">
        <v>11.07</v>
      </c>
      <c r="H162" s="53">
        <f t="shared" si="11"/>
        <v>13.736763</v>
      </c>
      <c r="I162" s="124">
        <v>370</v>
      </c>
      <c r="J162" s="97">
        <f t="shared" si="12"/>
        <v>5082.60231</v>
      </c>
    </row>
    <row r="163" spans="1:10" ht="15">
      <c r="A163" s="98"/>
      <c r="B163" s="98" t="s">
        <v>105</v>
      </c>
      <c r="C163" s="99"/>
      <c r="D163" s="98"/>
      <c r="E163" s="100" t="s">
        <v>83</v>
      </c>
      <c r="F163" s="101" t="s">
        <v>60</v>
      </c>
      <c r="G163" s="53">
        <v>43.04</v>
      </c>
      <c r="H163" s="53">
        <f t="shared" si="11"/>
        <v>53.408336</v>
      </c>
      <c r="I163" s="124">
        <v>32</v>
      </c>
      <c r="J163" s="97">
        <f t="shared" si="12"/>
        <v>1709.066752</v>
      </c>
    </row>
    <row r="164" spans="1:11" ht="15">
      <c r="A164" s="161" t="s">
        <v>121</v>
      </c>
      <c r="B164" s="161"/>
      <c r="C164" s="161"/>
      <c r="D164" s="161"/>
      <c r="E164" s="92"/>
      <c r="F164" s="93"/>
      <c r="G164" s="94"/>
      <c r="H164" s="94"/>
      <c r="I164" s="127"/>
      <c r="J164" s="95"/>
      <c r="K164" s="95">
        <f>SUM(J153:J163)</f>
        <v>16359.988373</v>
      </c>
    </row>
    <row r="165" spans="1:10" ht="15">
      <c r="A165" s="29"/>
      <c r="B165" s="29"/>
      <c r="C165" s="30"/>
      <c r="D165" s="29"/>
      <c r="E165" s="27" t="s">
        <v>98</v>
      </c>
      <c r="F165" s="29"/>
      <c r="G165" s="28"/>
      <c r="H165" s="28"/>
      <c r="I165" s="131"/>
      <c r="J165" s="26"/>
    </row>
    <row r="166" spans="1:10" ht="15">
      <c r="A166" s="42"/>
      <c r="B166" s="42"/>
      <c r="C166" s="42">
        <v>71271</v>
      </c>
      <c r="D166" s="42"/>
      <c r="E166" s="113" t="s">
        <v>161</v>
      </c>
      <c r="F166" s="98" t="s">
        <v>162</v>
      </c>
      <c r="G166" s="40">
        <v>6.41</v>
      </c>
      <c r="H166" s="53">
        <f aca="true" t="shared" si="13" ref="H166:H211">G166*$C$12+G166</f>
        <v>7.954169</v>
      </c>
      <c r="I166" s="134">
        <v>3</v>
      </c>
      <c r="J166" s="97">
        <f aca="true" t="shared" si="14" ref="J166:J211">H166*I166</f>
        <v>23.862507</v>
      </c>
    </row>
    <row r="167" spans="1:10" ht="15">
      <c r="A167" s="42"/>
      <c r="B167" s="42"/>
      <c r="C167" s="42">
        <v>71833</v>
      </c>
      <c r="D167" s="42"/>
      <c r="E167" s="113" t="s">
        <v>163</v>
      </c>
      <c r="F167" s="98" t="s">
        <v>162</v>
      </c>
      <c r="G167" s="40">
        <v>179.43</v>
      </c>
      <c r="H167" s="53">
        <f t="shared" si="13"/>
        <v>222.65468700000002</v>
      </c>
      <c r="I167" s="134">
        <v>3</v>
      </c>
      <c r="J167" s="97">
        <f t="shared" si="14"/>
        <v>667.9640610000001</v>
      </c>
    </row>
    <row r="168" spans="1:10" ht="15">
      <c r="A168" s="42"/>
      <c r="B168" s="42"/>
      <c r="C168" s="42">
        <v>72061</v>
      </c>
      <c r="D168" s="42"/>
      <c r="E168" s="113" t="s">
        <v>164</v>
      </c>
      <c r="F168" s="98" t="s">
        <v>162</v>
      </c>
      <c r="G168" s="40">
        <v>1127.4199999999998</v>
      </c>
      <c r="H168" s="53">
        <f t="shared" si="13"/>
        <v>1399.0154779999998</v>
      </c>
      <c r="I168" s="134">
        <v>2</v>
      </c>
      <c r="J168" s="97">
        <f t="shared" si="14"/>
        <v>2798.0309559999996</v>
      </c>
    </row>
    <row r="169" spans="1:10" ht="15">
      <c r="A169" s="42"/>
      <c r="B169" s="42"/>
      <c r="C169" s="42">
        <v>72613</v>
      </c>
      <c r="D169" s="42"/>
      <c r="E169" s="113" t="s">
        <v>165</v>
      </c>
      <c r="F169" s="98" t="s">
        <v>162</v>
      </c>
      <c r="G169" s="40">
        <v>18257.96</v>
      </c>
      <c r="H169" s="53">
        <f t="shared" si="13"/>
        <v>22656.302563999998</v>
      </c>
      <c r="I169" s="134">
        <v>1</v>
      </c>
      <c r="J169" s="97">
        <f t="shared" si="14"/>
        <v>22656.302563999998</v>
      </c>
    </row>
    <row r="170" spans="1:10" ht="15">
      <c r="A170" s="42"/>
      <c r="B170" s="42"/>
      <c r="C170" s="42">
        <v>71218</v>
      </c>
      <c r="D170" s="42"/>
      <c r="E170" s="113" t="s">
        <v>166</v>
      </c>
      <c r="F170" s="98" t="s">
        <v>167</v>
      </c>
      <c r="G170" s="40">
        <v>86.09</v>
      </c>
      <c r="H170" s="53">
        <f t="shared" si="13"/>
        <v>106.829081</v>
      </c>
      <c r="I170" s="134">
        <v>8</v>
      </c>
      <c r="J170" s="97">
        <f t="shared" si="14"/>
        <v>854.632648</v>
      </c>
    </row>
    <row r="171" spans="1:10" ht="15">
      <c r="A171" s="42"/>
      <c r="B171" s="42"/>
      <c r="C171" s="42">
        <v>72370</v>
      </c>
      <c r="D171" s="42"/>
      <c r="E171" s="113" t="s">
        <v>168</v>
      </c>
      <c r="F171" s="98" t="s">
        <v>162</v>
      </c>
      <c r="G171" s="40">
        <v>108.28999999999999</v>
      </c>
      <c r="H171" s="53">
        <f t="shared" si="13"/>
        <v>134.377061</v>
      </c>
      <c r="I171" s="134">
        <v>2</v>
      </c>
      <c r="J171" s="97">
        <f t="shared" si="14"/>
        <v>268.754122</v>
      </c>
    </row>
    <row r="172" spans="1:10" ht="15">
      <c r="A172" s="42"/>
      <c r="B172" s="42"/>
      <c r="C172" s="42">
        <v>100102</v>
      </c>
      <c r="D172" s="42"/>
      <c r="E172" s="113" t="s">
        <v>169</v>
      </c>
      <c r="F172" s="98" t="s">
        <v>170</v>
      </c>
      <c r="G172" s="40">
        <v>45.620000000000005</v>
      </c>
      <c r="H172" s="53">
        <f t="shared" si="13"/>
        <v>56.609858</v>
      </c>
      <c r="I172" s="134">
        <v>10</v>
      </c>
      <c r="J172" s="97">
        <f t="shared" si="14"/>
        <v>566.0985800000001</v>
      </c>
    </row>
    <row r="173" spans="1:10" ht="15">
      <c r="A173" s="42"/>
      <c r="B173" s="42"/>
      <c r="C173" s="42">
        <v>70696</v>
      </c>
      <c r="D173" s="42"/>
      <c r="E173" s="113" t="s">
        <v>171</v>
      </c>
      <c r="F173" s="98" t="s">
        <v>162</v>
      </c>
      <c r="G173" s="40">
        <v>378.95</v>
      </c>
      <c r="H173" s="53">
        <f t="shared" si="13"/>
        <v>470.239055</v>
      </c>
      <c r="I173" s="134">
        <v>1</v>
      </c>
      <c r="J173" s="97">
        <f t="shared" si="14"/>
        <v>470.239055</v>
      </c>
    </row>
    <row r="174" spans="1:10" ht="15">
      <c r="A174" s="42"/>
      <c r="B174" s="42"/>
      <c r="C174" s="42">
        <v>70699</v>
      </c>
      <c r="D174" s="42"/>
      <c r="E174" s="113" t="s">
        <v>172</v>
      </c>
      <c r="F174" s="98" t="s">
        <v>162</v>
      </c>
      <c r="G174" s="40">
        <v>586.7099999999999</v>
      </c>
      <c r="H174" s="53">
        <f t="shared" si="13"/>
        <v>728.0484389999999</v>
      </c>
      <c r="I174" s="134">
        <v>1</v>
      </c>
      <c r="J174" s="97">
        <f t="shared" si="14"/>
        <v>728.0484389999999</v>
      </c>
    </row>
    <row r="175" spans="1:10" ht="15">
      <c r="A175" s="42"/>
      <c r="B175" s="42"/>
      <c r="C175" s="42">
        <v>71773</v>
      </c>
      <c r="D175" s="42"/>
      <c r="E175" s="113" t="s">
        <v>173</v>
      </c>
      <c r="F175" s="98" t="s">
        <v>162</v>
      </c>
      <c r="G175" s="40">
        <v>5.4399999999999995</v>
      </c>
      <c r="H175" s="53">
        <f t="shared" si="13"/>
        <v>6.750495999999999</v>
      </c>
      <c r="I175" s="134">
        <v>1</v>
      </c>
      <c r="J175" s="97">
        <f t="shared" si="14"/>
        <v>6.750495999999999</v>
      </c>
    </row>
    <row r="176" spans="1:10" ht="15">
      <c r="A176" s="42"/>
      <c r="B176" s="42"/>
      <c r="C176" s="42">
        <v>71780</v>
      </c>
      <c r="D176" s="42"/>
      <c r="E176" s="113" t="s">
        <v>174</v>
      </c>
      <c r="F176" s="98" t="s">
        <v>162</v>
      </c>
      <c r="G176" s="40">
        <v>53.91</v>
      </c>
      <c r="H176" s="53">
        <f t="shared" si="13"/>
        <v>66.896919</v>
      </c>
      <c r="I176" s="134">
        <v>2</v>
      </c>
      <c r="J176" s="97">
        <f t="shared" si="14"/>
        <v>133.793838</v>
      </c>
    </row>
    <row r="177" spans="1:10" ht="15">
      <c r="A177" s="42"/>
      <c r="B177" s="42"/>
      <c r="C177" s="42">
        <v>71391</v>
      </c>
      <c r="D177" s="42"/>
      <c r="E177" s="113" t="s">
        <v>175</v>
      </c>
      <c r="F177" s="98" t="s">
        <v>162</v>
      </c>
      <c r="G177" s="40">
        <v>46.8</v>
      </c>
      <c r="H177" s="53">
        <f t="shared" si="13"/>
        <v>58.07411999999999</v>
      </c>
      <c r="I177" s="134">
        <v>6</v>
      </c>
      <c r="J177" s="97">
        <f t="shared" si="14"/>
        <v>348.44471999999996</v>
      </c>
    </row>
    <row r="178" spans="1:10" ht="15">
      <c r="A178" s="42"/>
      <c r="B178" s="42"/>
      <c r="C178" s="42">
        <v>70545</v>
      </c>
      <c r="D178" s="42"/>
      <c r="E178" s="113" t="s">
        <v>176</v>
      </c>
      <c r="F178" s="98" t="s">
        <v>167</v>
      </c>
      <c r="G178" s="40">
        <v>25.17</v>
      </c>
      <c r="H178" s="53">
        <f t="shared" si="13"/>
        <v>31.233453000000004</v>
      </c>
      <c r="I178" s="134">
        <v>24</v>
      </c>
      <c r="J178" s="97">
        <f t="shared" si="14"/>
        <v>749.6028720000002</v>
      </c>
    </row>
    <row r="179" spans="1:10" ht="15">
      <c r="A179" s="42"/>
      <c r="B179" s="42"/>
      <c r="C179" s="42">
        <v>71835</v>
      </c>
      <c r="D179" s="42"/>
      <c r="E179" s="113" t="s">
        <v>177</v>
      </c>
      <c r="F179" s="98" t="s">
        <v>162</v>
      </c>
      <c r="G179" s="40">
        <v>5.97</v>
      </c>
      <c r="H179" s="53">
        <f t="shared" si="13"/>
        <v>7.408173</v>
      </c>
      <c r="I179" s="134">
        <v>10</v>
      </c>
      <c r="J179" s="97">
        <f t="shared" si="14"/>
        <v>74.08173</v>
      </c>
    </row>
    <row r="180" spans="1:10" ht="15">
      <c r="A180" s="42"/>
      <c r="B180" s="42"/>
      <c r="C180" s="42">
        <v>71841</v>
      </c>
      <c r="D180" s="42"/>
      <c r="E180" s="113" t="s">
        <v>178</v>
      </c>
      <c r="F180" s="98" t="s">
        <v>162</v>
      </c>
      <c r="G180" s="40">
        <v>7.85</v>
      </c>
      <c r="H180" s="53">
        <f t="shared" si="13"/>
        <v>9.741064999999999</v>
      </c>
      <c r="I180" s="134">
        <v>10</v>
      </c>
      <c r="J180" s="97">
        <f t="shared" si="14"/>
        <v>97.41064999999999</v>
      </c>
    </row>
    <row r="181" spans="1:10" ht="15">
      <c r="A181" s="42"/>
      <c r="B181" s="42"/>
      <c r="C181" s="42">
        <v>70268</v>
      </c>
      <c r="D181" s="42"/>
      <c r="E181" s="113" t="s">
        <v>179</v>
      </c>
      <c r="F181" s="98" t="s">
        <v>180</v>
      </c>
      <c r="G181" s="40">
        <v>121.06</v>
      </c>
      <c r="H181" s="53">
        <f t="shared" si="13"/>
        <v>150.223354</v>
      </c>
      <c r="I181" s="134">
        <v>0.3</v>
      </c>
      <c r="J181" s="97">
        <f t="shared" si="14"/>
        <v>45.0670062</v>
      </c>
    </row>
    <row r="182" spans="1:10" ht="15">
      <c r="A182" s="42"/>
      <c r="B182" s="42"/>
      <c r="C182" s="42">
        <v>70518</v>
      </c>
      <c r="D182" s="42"/>
      <c r="E182" s="113" t="s">
        <v>181</v>
      </c>
      <c r="F182" s="98" t="s">
        <v>167</v>
      </c>
      <c r="G182" s="40">
        <v>63.75</v>
      </c>
      <c r="H182" s="53">
        <f t="shared" si="13"/>
        <v>79.107375</v>
      </c>
      <c r="I182" s="134">
        <v>80</v>
      </c>
      <c r="J182" s="97">
        <f t="shared" si="14"/>
        <v>6328.59</v>
      </c>
    </row>
    <row r="183" spans="1:10" ht="15">
      <c r="A183" s="42"/>
      <c r="B183" s="42"/>
      <c r="C183" s="42">
        <v>70507</v>
      </c>
      <c r="D183" s="42"/>
      <c r="E183" s="113" t="s">
        <v>182</v>
      </c>
      <c r="F183" s="98" t="s">
        <v>162</v>
      </c>
      <c r="G183" s="40">
        <v>28.64</v>
      </c>
      <c r="H183" s="53">
        <f t="shared" si="13"/>
        <v>35.539376000000004</v>
      </c>
      <c r="I183" s="134">
        <v>2</v>
      </c>
      <c r="J183" s="97">
        <f t="shared" si="14"/>
        <v>71.07875200000001</v>
      </c>
    </row>
    <row r="184" spans="1:10" ht="15">
      <c r="A184" s="42"/>
      <c r="B184" s="42"/>
      <c r="C184" s="42">
        <v>71148</v>
      </c>
      <c r="D184" s="42"/>
      <c r="E184" s="113" t="s">
        <v>183</v>
      </c>
      <c r="F184" s="98" t="s">
        <v>162</v>
      </c>
      <c r="G184" s="40">
        <v>49.71</v>
      </c>
      <c r="H184" s="53">
        <f t="shared" si="13"/>
        <v>61.685139</v>
      </c>
      <c r="I184" s="134">
        <v>4</v>
      </c>
      <c r="J184" s="97">
        <f t="shared" si="14"/>
        <v>246.740556</v>
      </c>
    </row>
    <row r="185" spans="1:10" ht="15">
      <c r="A185" s="42"/>
      <c r="B185" s="42"/>
      <c r="C185" s="42">
        <v>70428</v>
      </c>
      <c r="D185" s="42"/>
      <c r="E185" s="113" t="s">
        <v>184</v>
      </c>
      <c r="F185" s="98" t="s">
        <v>185</v>
      </c>
      <c r="G185" s="40">
        <v>11.149999999999999</v>
      </c>
      <c r="H185" s="53">
        <f t="shared" si="13"/>
        <v>13.836034999999999</v>
      </c>
      <c r="I185" s="134">
        <v>8</v>
      </c>
      <c r="J185" s="97">
        <f t="shared" si="14"/>
        <v>110.68827999999999</v>
      </c>
    </row>
    <row r="186" spans="1:10" ht="15">
      <c r="A186" s="42"/>
      <c r="B186" s="42"/>
      <c r="C186" s="42">
        <v>70637</v>
      </c>
      <c r="D186" s="42"/>
      <c r="E186" s="113" t="s">
        <v>186</v>
      </c>
      <c r="F186" s="98" t="s">
        <v>187</v>
      </c>
      <c r="G186" s="40">
        <v>78.03999999999999</v>
      </c>
      <c r="H186" s="53">
        <f t="shared" si="13"/>
        <v>96.83983599999999</v>
      </c>
      <c r="I186" s="134">
        <v>2</v>
      </c>
      <c r="J186" s="97">
        <f t="shared" si="14"/>
        <v>193.67967199999998</v>
      </c>
    </row>
    <row r="187" spans="1:10" ht="15">
      <c r="A187" s="42"/>
      <c r="B187" s="42"/>
      <c r="C187" s="42">
        <v>71208</v>
      </c>
      <c r="D187" s="42"/>
      <c r="E187" s="113" t="s">
        <v>188</v>
      </c>
      <c r="F187" s="98" t="s">
        <v>167</v>
      </c>
      <c r="G187" s="40">
        <v>42.03</v>
      </c>
      <c r="H187" s="53">
        <f t="shared" si="13"/>
        <v>52.155027000000004</v>
      </c>
      <c r="I187" s="134">
        <v>12</v>
      </c>
      <c r="J187" s="97">
        <f t="shared" si="14"/>
        <v>625.860324</v>
      </c>
    </row>
    <row r="188" spans="1:10" ht="15">
      <c r="A188" s="42"/>
      <c r="B188" s="42"/>
      <c r="C188" s="42">
        <v>61102</v>
      </c>
      <c r="D188" s="42"/>
      <c r="E188" s="113" t="s">
        <v>189</v>
      </c>
      <c r="F188" s="98" t="s">
        <v>170</v>
      </c>
      <c r="G188" s="40">
        <v>57.33</v>
      </c>
      <c r="H188" s="53">
        <f t="shared" si="13"/>
        <v>71.14079699999999</v>
      </c>
      <c r="I188" s="134">
        <v>2</v>
      </c>
      <c r="J188" s="97">
        <f t="shared" si="14"/>
        <v>142.28159399999998</v>
      </c>
    </row>
    <row r="189" spans="1:10" ht="15">
      <c r="A189" s="42"/>
      <c r="B189" s="42"/>
      <c r="C189" s="42">
        <v>220102</v>
      </c>
      <c r="D189" s="42"/>
      <c r="E189" s="113" t="s">
        <v>190</v>
      </c>
      <c r="F189" s="98" t="s">
        <v>170</v>
      </c>
      <c r="G189" s="40">
        <v>18.25</v>
      </c>
      <c r="H189" s="53">
        <f t="shared" si="13"/>
        <v>22.646425</v>
      </c>
      <c r="I189" s="134">
        <v>3</v>
      </c>
      <c r="J189" s="97">
        <f t="shared" si="14"/>
        <v>67.93927500000001</v>
      </c>
    </row>
    <row r="190" spans="1:10" ht="15">
      <c r="A190" s="42"/>
      <c r="B190" s="42"/>
      <c r="C190" s="42">
        <v>81833</v>
      </c>
      <c r="D190" s="42"/>
      <c r="E190" s="113" t="s">
        <v>191</v>
      </c>
      <c r="F190" s="98" t="s">
        <v>187</v>
      </c>
      <c r="G190" s="40">
        <v>39.08</v>
      </c>
      <c r="H190" s="53">
        <f t="shared" si="13"/>
        <v>48.494372</v>
      </c>
      <c r="I190" s="134">
        <v>1</v>
      </c>
      <c r="J190" s="97">
        <f t="shared" si="14"/>
        <v>48.494372</v>
      </c>
    </row>
    <row r="191" spans="1:10" ht="15">
      <c r="A191" s="42"/>
      <c r="B191" s="42"/>
      <c r="C191" s="42">
        <v>70541</v>
      </c>
      <c r="D191" s="42"/>
      <c r="E191" s="113" t="s">
        <v>192</v>
      </c>
      <c r="F191" s="98" t="s">
        <v>167</v>
      </c>
      <c r="G191" s="40">
        <v>4.96</v>
      </c>
      <c r="H191" s="53">
        <f t="shared" si="13"/>
        <v>6.154864</v>
      </c>
      <c r="I191" s="134">
        <v>6</v>
      </c>
      <c r="J191" s="97">
        <f t="shared" si="14"/>
        <v>36.929184</v>
      </c>
    </row>
    <row r="192" spans="1:10" ht="15">
      <c r="A192" s="42"/>
      <c r="B192" s="42"/>
      <c r="C192" s="42">
        <v>180504</v>
      </c>
      <c r="D192" s="42"/>
      <c r="E192" s="113" t="s">
        <v>193</v>
      </c>
      <c r="F192" s="98" t="s">
        <v>170</v>
      </c>
      <c r="G192" s="40">
        <v>170.85</v>
      </c>
      <c r="H192" s="53">
        <f t="shared" si="13"/>
        <v>212.007765</v>
      </c>
      <c r="I192" s="134">
        <v>1</v>
      </c>
      <c r="J192" s="97">
        <f t="shared" si="14"/>
        <v>212.007765</v>
      </c>
    </row>
    <row r="193" spans="1:10" ht="15">
      <c r="A193" s="42"/>
      <c r="B193" s="42"/>
      <c r="C193" s="42">
        <v>71184</v>
      </c>
      <c r="D193" s="42"/>
      <c r="E193" s="113" t="s">
        <v>194</v>
      </c>
      <c r="F193" s="98" t="s">
        <v>162</v>
      </c>
      <c r="G193" s="40">
        <v>52.43</v>
      </c>
      <c r="H193" s="53">
        <f t="shared" si="13"/>
        <v>65.060387</v>
      </c>
      <c r="I193" s="134">
        <v>3</v>
      </c>
      <c r="J193" s="97">
        <f t="shared" si="14"/>
        <v>195.18116100000003</v>
      </c>
    </row>
    <row r="194" spans="1:10" ht="15">
      <c r="A194" s="42"/>
      <c r="B194" s="42"/>
      <c r="C194" s="42">
        <v>71171</v>
      </c>
      <c r="D194" s="42"/>
      <c r="E194" s="113" t="s">
        <v>195</v>
      </c>
      <c r="F194" s="98" t="s">
        <v>162</v>
      </c>
      <c r="G194" s="40">
        <v>11.99</v>
      </c>
      <c r="H194" s="53">
        <f t="shared" si="13"/>
        <v>14.878391</v>
      </c>
      <c r="I194" s="134">
        <v>3</v>
      </c>
      <c r="J194" s="97">
        <f t="shared" si="14"/>
        <v>44.635173</v>
      </c>
    </row>
    <row r="195" spans="1:10" ht="15">
      <c r="A195" s="42"/>
      <c r="B195" s="42"/>
      <c r="C195" s="42">
        <v>71748</v>
      </c>
      <c r="D195" s="42"/>
      <c r="E195" s="113" t="s">
        <v>196</v>
      </c>
      <c r="F195" s="98" t="s">
        <v>162</v>
      </c>
      <c r="G195" s="40">
        <v>35.3</v>
      </c>
      <c r="H195" s="53">
        <f t="shared" si="13"/>
        <v>43.80377</v>
      </c>
      <c r="I195" s="134">
        <v>16</v>
      </c>
      <c r="J195" s="97">
        <f t="shared" si="14"/>
        <v>700.86032</v>
      </c>
    </row>
    <row r="196" spans="1:10" ht="15">
      <c r="A196" s="42"/>
      <c r="B196" s="42"/>
      <c r="C196" s="42">
        <v>70204</v>
      </c>
      <c r="D196" s="42"/>
      <c r="E196" s="113" t="s">
        <v>197</v>
      </c>
      <c r="F196" s="98" t="s">
        <v>162</v>
      </c>
      <c r="G196" s="40">
        <v>6.88</v>
      </c>
      <c r="H196" s="53">
        <f t="shared" si="13"/>
        <v>8.537392</v>
      </c>
      <c r="I196" s="134">
        <v>3</v>
      </c>
      <c r="J196" s="97">
        <f t="shared" si="14"/>
        <v>25.612176</v>
      </c>
    </row>
    <row r="197" spans="1:10" ht="15">
      <c r="A197" s="42"/>
      <c r="B197" s="42" t="s">
        <v>105</v>
      </c>
      <c r="C197" s="42"/>
      <c r="D197" s="42"/>
      <c r="E197" s="113" t="s">
        <v>146</v>
      </c>
      <c r="F197" s="98" t="s">
        <v>147</v>
      </c>
      <c r="G197" s="40">
        <v>66.88</v>
      </c>
      <c r="H197" s="53">
        <f t="shared" si="13"/>
        <v>82.99139199999999</v>
      </c>
      <c r="I197" s="134">
        <v>3</v>
      </c>
      <c r="J197" s="97">
        <f t="shared" si="14"/>
        <v>248.97417599999997</v>
      </c>
    </row>
    <row r="198" spans="1:10" ht="15">
      <c r="A198" s="42"/>
      <c r="B198" s="42" t="s">
        <v>105</v>
      </c>
      <c r="C198" s="42"/>
      <c r="D198" s="42"/>
      <c r="E198" s="113" t="s">
        <v>148</v>
      </c>
      <c r="F198" s="98" t="s">
        <v>147</v>
      </c>
      <c r="G198" s="40">
        <v>7.04</v>
      </c>
      <c r="H198" s="53">
        <f t="shared" si="13"/>
        <v>8.735936</v>
      </c>
      <c r="I198" s="134">
        <v>3</v>
      </c>
      <c r="J198" s="97">
        <f t="shared" si="14"/>
        <v>26.207808</v>
      </c>
    </row>
    <row r="199" spans="1:10" ht="15">
      <c r="A199" s="42"/>
      <c r="B199" s="42" t="s">
        <v>105</v>
      </c>
      <c r="C199" s="42"/>
      <c r="D199" s="42"/>
      <c r="E199" s="113" t="s">
        <v>149</v>
      </c>
      <c r="F199" s="98" t="s">
        <v>147</v>
      </c>
      <c r="G199" s="40">
        <v>17.6</v>
      </c>
      <c r="H199" s="53">
        <f t="shared" si="13"/>
        <v>21.839840000000002</v>
      </c>
      <c r="I199" s="134">
        <v>10</v>
      </c>
      <c r="J199" s="97">
        <f t="shared" si="14"/>
        <v>218.39840000000004</v>
      </c>
    </row>
    <row r="200" spans="1:10" ht="15">
      <c r="A200" s="42"/>
      <c r="B200" s="42" t="s">
        <v>105</v>
      </c>
      <c r="C200" s="42"/>
      <c r="D200" s="42"/>
      <c r="E200" s="113" t="s">
        <v>150</v>
      </c>
      <c r="F200" s="98" t="s">
        <v>147</v>
      </c>
      <c r="G200" s="40">
        <v>100.8</v>
      </c>
      <c r="H200" s="53">
        <f t="shared" si="13"/>
        <v>125.08272</v>
      </c>
      <c r="I200" s="134">
        <v>120</v>
      </c>
      <c r="J200" s="97">
        <f t="shared" si="14"/>
        <v>15009.9264</v>
      </c>
    </row>
    <row r="201" spans="1:10" ht="15">
      <c r="A201" s="42"/>
      <c r="B201" s="42" t="s">
        <v>105</v>
      </c>
      <c r="C201" s="42"/>
      <c r="D201" s="42"/>
      <c r="E201" s="113" t="s">
        <v>151</v>
      </c>
      <c r="F201" s="98" t="s">
        <v>147</v>
      </c>
      <c r="G201" s="40">
        <v>7.04</v>
      </c>
      <c r="H201" s="53">
        <f t="shared" si="13"/>
        <v>8.735936</v>
      </c>
      <c r="I201" s="134">
        <v>3</v>
      </c>
      <c r="J201" s="97">
        <f t="shared" si="14"/>
        <v>26.207808</v>
      </c>
    </row>
    <row r="202" spans="1:10" ht="15">
      <c r="A202" s="42"/>
      <c r="B202" s="42" t="s">
        <v>105</v>
      </c>
      <c r="C202" s="42"/>
      <c r="D202" s="42"/>
      <c r="E202" s="113" t="s">
        <v>152</v>
      </c>
      <c r="F202" s="98" t="s">
        <v>147</v>
      </c>
      <c r="G202" s="40">
        <v>26.4</v>
      </c>
      <c r="H202" s="53">
        <f t="shared" si="13"/>
        <v>32.75976</v>
      </c>
      <c r="I202" s="134">
        <v>4</v>
      </c>
      <c r="J202" s="97">
        <f t="shared" si="14"/>
        <v>131.03904</v>
      </c>
    </row>
    <row r="203" spans="1:10" ht="15">
      <c r="A203" s="42"/>
      <c r="B203" s="42" t="s">
        <v>105</v>
      </c>
      <c r="C203" s="42"/>
      <c r="D203" s="42"/>
      <c r="E203" s="113" t="s">
        <v>153</v>
      </c>
      <c r="F203" s="98" t="s">
        <v>147</v>
      </c>
      <c r="G203" s="40">
        <v>5.6</v>
      </c>
      <c r="H203" s="53">
        <f t="shared" si="13"/>
        <v>6.94904</v>
      </c>
      <c r="I203" s="134">
        <v>5</v>
      </c>
      <c r="J203" s="97">
        <f t="shared" si="14"/>
        <v>34.7452</v>
      </c>
    </row>
    <row r="204" spans="1:10" ht="15">
      <c r="A204" s="42"/>
      <c r="B204" s="42" t="s">
        <v>105</v>
      </c>
      <c r="C204" s="42"/>
      <c r="D204" s="42"/>
      <c r="E204" s="113" t="s">
        <v>154</v>
      </c>
      <c r="F204" s="98" t="s">
        <v>147</v>
      </c>
      <c r="G204" s="40">
        <v>11.33</v>
      </c>
      <c r="H204" s="53">
        <f t="shared" si="13"/>
        <v>14.059397</v>
      </c>
      <c r="I204" s="134">
        <v>3</v>
      </c>
      <c r="J204" s="97">
        <f t="shared" si="14"/>
        <v>42.178191</v>
      </c>
    </row>
    <row r="205" spans="1:10" ht="15">
      <c r="A205" s="42"/>
      <c r="B205" s="42" t="s">
        <v>105</v>
      </c>
      <c r="C205" s="42"/>
      <c r="D205" s="42"/>
      <c r="E205" s="113" t="s">
        <v>155</v>
      </c>
      <c r="F205" s="98" t="s">
        <v>147</v>
      </c>
      <c r="G205" s="40">
        <v>15.75</v>
      </c>
      <c r="H205" s="53">
        <f t="shared" si="13"/>
        <v>19.544175</v>
      </c>
      <c r="I205" s="134">
        <v>3</v>
      </c>
      <c r="J205" s="97">
        <f t="shared" si="14"/>
        <v>58.632525</v>
      </c>
    </row>
    <row r="206" spans="1:10" ht="15">
      <c r="A206" s="42"/>
      <c r="B206" s="42" t="s">
        <v>105</v>
      </c>
      <c r="C206" s="42"/>
      <c r="D206" s="42"/>
      <c r="E206" s="113" t="s">
        <v>156</v>
      </c>
      <c r="F206" s="98" t="s">
        <v>147</v>
      </c>
      <c r="G206" s="40">
        <v>224</v>
      </c>
      <c r="H206" s="53">
        <f t="shared" si="13"/>
        <v>277.9616</v>
      </c>
      <c r="I206" s="134">
        <v>1</v>
      </c>
      <c r="J206" s="97">
        <f t="shared" si="14"/>
        <v>277.9616</v>
      </c>
    </row>
    <row r="207" spans="1:10" ht="15">
      <c r="A207" s="42"/>
      <c r="B207" s="42" t="s">
        <v>105</v>
      </c>
      <c r="C207" s="42"/>
      <c r="D207" s="42"/>
      <c r="E207" s="113" t="s">
        <v>157</v>
      </c>
      <c r="F207" s="98" t="s">
        <v>147</v>
      </c>
      <c r="G207" s="40">
        <v>20.55</v>
      </c>
      <c r="H207" s="53">
        <f t="shared" si="13"/>
        <v>25.500495</v>
      </c>
      <c r="I207" s="134">
        <v>10</v>
      </c>
      <c r="J207" s="97">
        <f t="shared" si="14"/>
        <v>255.00495</v>
      </c>
    </row>
    <row r="208" spans="1:10" ht="15">
      <c r="A208" s="42"/>
      <c r="B208" s="42" t="s">
        <v>105</v>
      </c>
      <c r="C208" s="42"/>
      <c r="D208" s="42"/>
      <c r="E208" s="113" t="s">
        <v>158</v>
      </c>
      <c r="F208" s="98" t="s">
        <v>147</v>
      </c>
      <c r="G208" s="40">
        <v>140.8</v>
      </c>
      <c r="H208" s="53">
        <f t="shared" si="13"/>
        <v>174.71872000000002</v>
      </c>
      <c r="I208" s="134">
        <v>1</v>
      </c>
      <c r="J208" s="97">
        <f t="shared" si="14"/>
        <v>174.71872000000002</v>
      </c>
    </row>
    <row r="209" spans="1:10" ht="15">
      <c r="A209" s="42" t="s">
        <v>201</v>
      </c>
      <c r="B209" s="42"/>
      <c r="C209" s="42"/>
      <c r="D209" s="42"/>
      <c r="E209" s="113" t="s">
        <v>159</v>
      </c>
      <c r="F209" s="98" t="s">
        <v>147</v>
      </c>
      <c r="G209" s="40">
        <v>2426.67</v>
      </c>
      <c r="H209" s="53">
        <f t="shared" si="13"/>
        <v>3011.2548030000003</v>
      </c>
      <c r="I209" s="134">
        <v>1</v>
      </c>
      <c r="J209" s="97">
        <f t="shared" si="14"/>
        <v>3011.2548030000003</v>
      </c>
    </row>
    <row r="210" spans="1:10" ht="30">
      <c r="A210" s="42"/>
      <c r="B210" s="42"/>
      <c r="C210" s="42">
        <v>70250</v>
      </c>
      <c r="D210" s="42"/>
      <c r="E210" s="44" t="s">
        <v>198</v>
      </c>
      <c r="F210" s="42" t="s">
        <v>162</v>
      </c>
      <c r="G210" s="40">
        <v>0.93</v>
      </c>
      <c r="H210" s="53">
        <f t="shared" si="13"/>
        <v>1.154037</v>
      </c>
      <c r="I210" s="135">
        <v>30</v>
      </c>
      <c r="J210" s="97">
        <f t="shared" si="14"/>
        <v>34.62111</v>
      </c>
    </row>
    <row r="211" spans="1:10" ht="15">
      <c r="A211" s="42"/>
      <c r="B211" s="42"/>
      <c r="C211" s="42">
        <v>71982</v>
      </c>
      <c r="D211" s="42"/>
      <c r="E211" s="44" t="s">
        <v>160</v>
      </c>
      <c r="F211" s="42" t="s">
        <v>162</v>
      </c>
      <c r="G211" s="40">
        <v>0.09</v>
      </c>
      <c r="H211" s="53">
        <f t="shared" si="13"/>
        <v>0.111681</v>
      </c>
      <c r="I211" s="135">
        <v>120</v>
      </c>
      <c r="J211" s="97">
        <f t="shared" si="14"/>
        <v>13.401720000000001</v>
      </c>
    </row>
    <row r="212" spans="1:11" ht="15">
      <c r="A212" s="161" t="s">
        <v>121</v>
      </c>
      <c r="B212" s="161"/>
      <c r="C212" s="161"/>
      <c r="D212" s="161"/>
      <c r="E212" s="92"/>
      <c r="F212" s="93"/>
      <c r="G212" s="94"/>
      <c r="H212" s="94"/>
      <c r="I212" s="127"/>
      <c r="J212" s="95"/>
      <c r="K212" s="95">
        <f>SUM(J166:J211)</f>
        <v>59102.93529920001</v>
      </c>
    </row>
    <row r="213" spans="1:10" ht="15">
      <c r="A213" s="29"/>
      <c r="B213" s="29"/>
      <c r="C213" s="30"/>
      <c r="D213" s="29"/>
      <c r="E213" s="27" t="s">
        <v>199</v>
      </c>
      <c r="F213" s="29"/>
      <c r="G213" s="28"/>
      <c r="H213" s="28"/>
      <c r="I213" s="131"/>
      <c r="J213" s="26"/>
    </row>
    <row r="214" spans="1:10" ht="15">
      <c r="A214" s="42"/>
      <c r="B214" s="113"/>
      <c r="C214" s="42"/>
      <c r="D214" s="113"/>
      <c r="E214" s="114" t="s">
        <v>230</v>
      </c>
      <c r="F214" s="98"/>
      <c r="G214" s="45"/>
      <c r="H214" s="96"/>
      <c r="I214" s="85"/>
      <c r="J214" s="113"/>
    </row>
    <row r="215" spans="1:10" ht="15">
      <c r="A215" s="42"/>
      <c r="B215" s="42" t="s">
        <v>105</v>
      </c>
      <c r="C215" s="42"/>
      <c r="D215" s="113"/>
      <c r="E215" s="46" t="s">
        <v>202</v>
      </c>
      <c r="F215" s="98" t="s">
        <v>162</v>
      </c>
      <c r="G215" s="96">
        <v>0.68</v>
      </c>
      <c r="H215" s="53">
        <f aca="true" t="shared" si="15" ref="H215:H263">G215*$C$12+G215</f>
        <v>0.843812</v>
      </c>
      <c r="I215" s="124">
        <v>36</v>
      </c>
      <c r="J215" s="97">
        <f aca="true" t="shared" si="16" ref="J215:J263">H215*I215</f>
        <v>30.377232</v>
      </c>
    </row>
    <row r="216" spans="1:10" ht="15">
      <c r="A216" s="42"/>
      <c r="B216" s="42" t="s">
        <v>105</v>
      </c>
      <c r="C216" s="42"/>
      <c r="D216" s="113"/>
      <c r="E216" s="46" t="s">
        <v>203</v>
      </c>
      <c r="F216" s="98" t="s">
        <v>162</v>
      </c>
      <c r="G216" s="96">
        <v>9.9</v>
      </c>
      <c r="H216" s="53">
        <f t="shared" si="15"/>
        <v>12.28491</v>
      </c>
      <c r="I216" s="124">
        <v>6</v>
      </c>
      <c r="J216" s="97">
        <f t="shared" si="16"/>
        <v>73.70946</v>
      </c>
    </row>
    <row r="217" spans="1:10" ht="15">
      <c r="A217" s="42"/>
      <c r="B217" s="42" t="s">
        <v>105</v>
      </c>
      <c r="C217" s="42"/>
      <c r="D217" s="113"/>
      <c r="E217" s="46" t="s">
        <v>204</v>
      </c>
      <c r="F217" s="98" t="s">
        <v>162</v>
      </c>
      <c r="G217" s="96">
        <v>6.5</v>
      </c>
      <c r="H217" s="53">
        <f t="shared" si="15"/>
        <v>8.06585</v>
      </c>
      <c r="I217" s="124">
        <v>12</v>
      </c>
      <c r="J217" s="97">
        <f t="shared" si="16"/>
        <v>96.7902</v>
      </c>
    </row>
    <row r="218" spans="1:10" ht="15">
      <c r="A218" s="42"/>
      <c r="B218" s="42" t="s">
        <v>105</v>
      </c>
      <c r="C218" s="42"/>
      <c r="D218" s="113"/>
      <c r="E218" s="46" t="s">
        <v>205</v>
      </c>
      <c r="F218" s="98" t="s">
        <v>162</v>
      </c>
      <c r="G218" s="45">
        <v>5.98</v>
      </c>
      <c r="H218" s="53">
        <f t="shared" si="15"/>
        <v>7.4205820000000005</v>
      </c>
      <c r="I218" s="124">
        <v>30</v>
      </c>
      <c r="J218" s="97">
        <f t="shared" si="16"/>
        <v>222.61746000000002</v>
      </c>
    </row>
    <row r="219" spans="1:10" ht="15">
      <c r="A219" s="42"/>
      <c r="B219" s="42" t="s">
        <v>105</v>
      </c>
      <c r="C219" s="42"/>
      <c r="D219" s="113"/>
      <c r="E219" s="46" t="s">
        <v>206</v>
      </c>
      <c r="F219" s="98" t="s">
        <v>162</v>
      </c>
      <c r="G219" s="45">
        <v>14.95</v>
      </c>
      <c r="H219" s="53">
        <f t="shared" si="15"/>
        <v>18.551455</v>
      </c>
      <c r="I219" s="124">
        <v>18</v>
      </c>
      <c r="J219" s="97">
        <f t="shared" si="16"/>
        <v>333.92619</v>
      </c>
    </row>
    <row r="220" spans="1:10" ht="15">
      <c r="A220" s="42"/>
      <c r="B220" s="42" t="s">
        <v>105</v>
      </c>
      <c r="C220" s="42"/>
      <c r="D220" s="113"/>
      <c r="E220" s="46" t="s">
        <v>207</v>
      </c>
      <c r="F220" s="98" t="s">
        <v>162</v>
      </c>
      <c r="G220" s="96">
        <v>13.95</v>
      </c>
      <c r="H220" s="53">
        <f t="shared" si="15"/>
        <v>17.310555</v>
      </c>
      <c r="I220" s="124">
        <v>18</v>
      </c>
      <c r="J220" s="97">
        <f t="shared" si="16"/>
        <v>311.58999</v>
      </c>
    </row>
    <row r="221" spans="1:10" ht="15">
      <c r="A221" s="42"/>
      <c r="B221" s="42" t="s">
        <v>105</v>
      </c>
      <c r="C221" s="42"/>
      <c r="D221" s="113"/>
      <c r="E221" s="46" t="s">
        <v>208</v>
      </c>
      <c r="F221" s="98" t="s">
        <v>162</v>
      </c>
      <c r="G221" s="96">
        <v>3.9</v>
      </c>
      <c r="H221" s="53">
        <f t="shared" si="15"/>
        <v>4.83951</v>
      </c>
      <c r="I221" s="124">
        <v>6</v>
      </c>
      <c r="J221" s="97">
        <f t="shared" si="16"/>
        <v>29.037059999999997</v>
      </c>
    </row>
    <row r="222" spans="1:10" ht="15">
      <c r="A222" s="42"/>
      <c r="B222" s="42" t="s">
        <v>105</v>
      </c>
      <c r="C222" s="42"/>
      <c r="D222" s="113"/>
      <c r="E222" s="46" t="s">
        <v>209</v>
      </c>
      <c r="F222" s="98" t="s">
        <v>162</v>
      </c>
      <c r="G222" s="96">
        <v>4.1</v>
      </c>
      <c r="H222" s="53">
        <f t="shared" si="15"/>
        <v>5.087689999999999</v>
      </c>
      <c r="I222" s="124">
        <v>18</v>
      </c>
      <c r="J222" s="97">
        <f t="shared" si="16"/>
        <v>91.57842</v>
      </c>
    </row>
    <row r="223" spans="1:10" ht="15">
      <c r="A223" s="42"/>
      <c r="B223" s="42" t="s">
        <v>105</v>
      </c>
      <c r="C223" s="42"/>
      <c r="D223" s="113"/>
      <c r="E223" s="46" t="s">
        <v>211</v>
      </c>
      <c r="F223" s="98" t="s">
        <v>10</v>
      </c>
      <c r="G223" s="96">
        <v>250</v>
      </c>
      <c r="H223" s="53">
        <f t="shared" si="15"/>
        <v>310.225</v>
      </c>
      <c r="I223" s="124">
        <v>6</v>
      </c>
      <c r="J223" s="97">
        <f t="shared" si="16"/>
        <v>1861.3500000000001</v>
      </c>
    </row>
    <row r="224" spans="1:10" ht="15">
      <c r="A224" s="42"/>
      <c r="B224" s="42" t="s">
        <v>105</v>
      </c>
      <c r="C224" s="42"/>
      <c r="D224" s="113"/>
      <c r="E224" s="46" t="s">
        <v>212</v>
      </c>
      <c r="F224" s="98" t="s">
        <v>10</v>
      </c>
      <c r="G224" s="96">
        <v>100</v>
      </c>
      <c r="H224" s="53">
        <f t="shared" si="15"/>
        <v>124.09</v>
      </c>
      <c r="I224" s="124">
        <v>6</v>
      </c>
      <c r="J224" s="97">
        <f t="shared" si="16"/>
        <v>744.54</v>
      </c>
    </row>
    <row r="225" spans="1:10" ht="15">
      <c r="A225" s="42"/>
      <c r="B225" s="42"/>
      <c r="C225" s="42"/>
      <c r="D225" s="113"/>
      <c r="E225" s="114" t="s">
        <v>229</v>
      </c>
      <c r="F225" s="98"/>
      <c r="G225" s="45"/>
      <c r="H225" s="53">
        <f t="shared" si="15"/>
        <v>0</v>
      </c>
      <c r="I225" s="124"/>
      <c r="J225" s="97">
        <f t="shared" si="16"/>
        <v>0</v>
      </c>
    </row>
    <row r="226" spans="1:10" ht="15">
      <c r="A226" s="42"/>
      <c r="B226" s="42" t="s">
        <v>105</v>
      </c>
      <c r="C226" s="42"/>
      <c r="D226" s="113"/>
      <c r="E226" s="46" t="s">
        <v>202</v>
      </c>
      <c r="F226" s="98" t="s">
        <v>162</v>
      </c>
      <c r="G226" s="45">
        <v>0.68</v>
      </c>
      <c r="H226" s="53">
        <f t="shared" si="15"/>
        <v>0.843812</v>
      </c>
      <c r="I226" s="124">
        <v>29</v>
      </c>
      <c r="J226" s="97">
        <f t="shared" si="16"/>
        <v>24.470548</v>
      </c>
    </row>
    <row r="227" spans="1:10" ht="15">
      <c r="A227" s="42"/>
      <c r="B227" s="42" t="s">
        <v>105</v>
      </c>
      <c r="C227" s="42"/>
      <c r="D227" s="113"/>
      <c r="E227" s="46" t="s">
        <v>213</v>
      </c>
      <c r="F227" s="98" t="s">
        <v>162</v>
      </c>
      <c r="G227" s="45">
        <v>1.6</v>
      </c>
      <c r="H227" s="53">
        <f t="shared" si="15"/>
        <v>1.98544</v>
      </c>
      <c r="I227" s="124">
        <v>2</v>
      </c>
      <c r="J227" s="97">
        <f t="shared" si="16"/>
        <v>3.97088</v>
      </c>
    </row>
    <row r="228" spans="1:10" ht="15">
      <c r="A228" s="42"/>
      <c r="B228" s="42" t="s">
        <v>105</v>
      </c>
      <c r="C228" s="42"/>
      <c r="D228" s="113"/>
      <c r="E228" s="46" t="s">
        <v>214</v>
      </c>
      <c r="F228" s="98" t="s">
        <v>162</v>
      </c>
      <c r="G228" s="45">
        <v>7.1</v>
      </c>
      <c r="H228" s="53">
        <f t="shared" si="15"/>
        <v>8.81039</v>
      </c>
      <c r="I228" s="124">
        <v>6</v>
      </c>
      <c r="J228" s="97">
        <f t="shared" si="16"/>
        <v>52.86234</v>
      </c>
    </row>
    <row r="229" spans="1:10" ht="15">
      <c r="A229" s="42"/>
      <c r="B229" s="42" t="s">
        <v>105</v>
      </c>
      <c r="C229" s="42"/>
      <c r="D229" s="113"/>
      <c r="E229" s="46" t="s">
        <v>204</v>
      </c>
      <c r="F229" s="98" t="s">
        <v>162</v>
      </c>
      <c r="G229" s="45">
        <v>6.5</v>
      </c>
      <c r="H229" s="53">
        <f t="shared" si="15"/>
        <v>8.06585</v>
      </c>
      <c r="I229" s="124">
        <v>8</v>
      </c>
      <c r="J229" s="97">
        <f t="shared" si="16"/>
        <v>64.5268</v>
      </c>
    </row>
    <row r="230" spans="1:10" ht="15">
      <c r="A230" s="42"/>
      <c r="B230" s="42" t="s">
        <v>105</v>
      </c>
      <c r="C230" s="42"/>
      <c r="D230" s="113"/>
      <c r="E230" s="46" t="s">
        <v>215</v>
      </c>
      <c r="F230" s="98" t="s">
        <v>162</v>
      </c>
      <c r="G230" s="45">
        <v>8.6</v>
      </c>
      <c r="H230" s="53">
        <f t="shared" si="15"/>
        <v>10.67174</v>
      </c>
      <c r="I230" s="124">
        <v>6</v>
      </c>
      <c r="J230" s="97">
        <f t="shared" si="16"/>
        <v>64.03044</v>
      </c>
    </row>
    <row r="231" spans="1:10" ht="15">
      <c r="A231" s="42"/>
      <c r="B231" s="42" t="s">
        <v>105</v>
      </c>
      <c r="C231" s="42"/>
      <c r="D231" s="113"/>
      <c r="E231" s="46" t="s">
        <v>145</v>
      </c>
      <c r="F231" s="98" t="s">
        <v>162</v>
      </c>
      <c r="G231" s="45">
        <v>7.95</v>
      </c>
      <c r="H231" s="53">
        <f t="shared" si="15"/>
        <v>9.865155</v>
      </c>
      <c r="I231" s="124">
        <v>1</v>
      </c>
      <c r="J231" s="97">
        <f t="shared" si="16"/>
        <v>9.865155</v>
      </c>
    </row>
    <row r="232" spans="1:10" ht="15">
      <c r="A232" s="42"/>
      <c r="B232" s="42" t="s">
        <v>105</v>
      </c>
      <c r="C232" s="42"/>
      <c r="D232" s="113"/>
      <c r="E232" s="46" t="s">
        <v>205</v>
      </c>
      <c r="F232" s="98" t="s">
        <v>162</v>
      </c>
      <c r="G232" s="45"/>
      <c r="H232" s="53">
        <f t="shared" si="15"/>
        <v>0</v>
      </c>
      <c r="I232" s="124">
        <v>11</v>
      </c>
      <c r="J232" s="97">
        <f t="shared" si="16"/>
        <v>0</v>
      </c>
    </row>
    <row r="233" spans="1:10" ht="15">
      <c r="A233" s="42"/>
      <c r="B233" s="42" t="s">
        <v>105</v>
      </c>
      <c r="C233" s="42"/>
      <c r="D233" s="113"/>
      <c r="E233" s="46" t="s">
        <v>216</v>
      </c>
      <c r="F233" s="98" t="s">
        <v>162</v>
      </c>
      <c r="G233" s="45">
        <v>11.6</v>
      </c>
      <c r="H233" s="53">
        <f t="shared" si="15"/>
        <v>14.39444</v>
      </c>
      <c r="I233" s="124">
        <v>6</v>
      </c>
      <c r="J233" s="97">
        <f t="shared" si="16"/>
        <v>86.36663999999999</v>
      </c>
    </row>
    <row r="234" spans="1:10" ht="15">
      <c r="A234" s="42"/>
      <c r="B234" s="42" t="s">
        <v>105</v>
      </c>
      <c r="C234" s="42"/>
      <c r="D234" s="113"/>
      <c r="E234" s="46" t="s">
        <v>217</v>
      </c>
      <c r="F234" s="98" t="s">
        <v>162</v>
      </c>
      <c r="G234" s="45">
        <v>14.95</v>
      </c>
      <c r="H234" s="53">
        <f t="shared" si="15"/>
        <v>18.551455</v>
      </c>
      <c r="I234" s="124">
        <v>2</v>
      </c>
      <c r="J234" s="97">
        <f t="shared" si="16"/>
        <v>37.10291</v>
      </c>
    </row>
    <row r="235" spans="1:10" ht="15">
      <c r="A235" s="42"/>
      <c r="B235" s="42" t="s">
        <v>105</v>
      </c>
      <c r="C235" s="42"/>
      <c r="D235" s="113"/>
      <c r="E235" s="46" t="s">
        <v>218</v>
      </c>
      <c r="F235" s="98" t="s">
        <v>162</v>
      </c>
      <c r="G235" s="45">
        <v>8.9</v>
      </c>
      <c r="H235" s="53">
        <f t="shared" si="15"/>
        <v>11.04401</v>
      </c>
      <c r="I235" s="124">
        <v>6</v>
      </c>
      <c r="J235" s="97">
        <f t="shared" si="16"/>
        <v>66.26406</v>
      </c>
    </row>
    <row r="236" spans="1:10" ht="15">
      <c r="A236" s="42"/>
      <c r="B236" s="42" t="s">
        <v>105</v>
      </c>
      <c r="C236" s="42"/>
      <c r="D236" s="113"/>
      <c r="E236" s="46" t="s">
        <v>207</v>
      </c>
      <c r="F236" s="98" t="s">
        <v>162</v>
      </c>
      <c r="G236" s="45">
        <v>13.95</v>
      </c>
      <c r="H236" s="53">
        <f t="shared" si="15"/>
        <v>17.310555</v>
      </c>
      <c r="I236" s="124">
        <v>2</v>
      </c>
      <c r="J236" s="97">
        <f t="shared" si="16"/>
        <v>34.62111</v>
      </c>
    </row>
    <row r="237" spans="1:10" ht="15">
      <c r="A237" s="42"/>
      <c r="B237" s="42" t="s">
        <v>105</v>
      </c>
      <c r="C237" s="42"/>
      <c r="D237" s="113"/>
      <c r="E237" s="46" t="s">
        <v>219</v>
      </c>
      <c r="F237" s="98" t="s">
        <v>162</v>
      </c>
      <c r="G237" s="45">
        <v>15.25</v>
      </c>
      <c r="H237" s="53">
        <f t="shared" si="15"/>
        <v>18.923725</v>
      </c>
      <c r="I237" s="124">
        <v>12</v>
      </c>
      <c r="J237" s="97">
        <f t="shared" si="16"/>
        <v>227.0847</v>
      </c>
    </row>
    <row r="238" spans="1:10" ht="15">
      <c r="A238" s="42"/>
      <c r="B238" s="42" t="s">
        <v>105</v>
      </c>
      <c r="C238" s="42"/>
      <c r="D238" s="113"/>
      <c r="E238" s="46" t="s">
        <v>220</v>
      </c>
      <c r="F238" s="98" t="s">
        <v>162</v>
      </c>
      <c r="G238" s="45">
        <v>43</v>
      </c>
      <c r="H238" s="53">
        <f t="shared" si="15"/>
        <v>53.3587</v>
      </c>
      <c r="I238" s="124">
        <v>6</v>
      </c>
      <c r="J238" s="97">
        <f t="shared" si="16"/>
        <v>320.1522</v>
      </c>
    </row>
    <row r="239" spans="1:10" ht="15">
      <c r="A239" s="42"/>
      <c r="B239" s="42" t="s">
        <v>105</v>
      </c>
      <c r="C239" s="42"/>
      <c r="D239" s="113"/>
      <c r="E239" s="46" t="s">
        <v>221</v>
      </c>
      <c r="F239" s="98" t="s">
        <v>162</v>
      </c>
      <c r="G239" s="45">
        <v>2.85</v>
      </c>
      <c r="H239" s="53">
        <f t="shared" si="15"/>
        <v>3.536565</v>
      </c>
      <c r="I239" s="124">
        <v>8</v>
      </c>
      <c r="J239" s="97">
        <f t="shared" si="16"/>
        <v>28.29252</v>
      </c>
    </row>
    <row r="240" spans="1:10" ht="15">
      <c r="A240" s="42"/>
      <c r="B240" s="42" t="s">
        <v>105</v>
      </c>
      <c r="C240" s="42"/>
      <c r="D240" s="113"/>
      <c r="E240" s="46" t="s">
        <v>209</v>
      </c>
      <c r="F240" s="98" t="s">
        <v>162</v>
      </c>
      <c r="G240" s="45">
        <v>4.1</v>
      </c>
      <c r="H240" s="53">
        <f t="shared" si="15"/>
        <v>5.087689999999999</v>
      </c>
      <c r="I240" s="124">
        <v>2</v>
      </c>
      <c r="J240" s="97">
        <f t="shared" si="16"/>
        <v>10.175379999999999</v>
      </c>
    </row>
    <row r="241" spans="1:10" ht="15">
      <c r="A241" s="42"/>
      <c r="B241" s="42" t="s">
        <v>105</v>
      </c>
      <c r="C241" s="42"/>
      <c r="D241" s="113"/>
      <c r="E241" s="46" t="s">
        <v>222</v>
      </c>
      <c r="F241" s="98" t="s">
        <v>162</v>
      </c>
      <c r="G241" s="45">
        <v>3.6</v>
      </c>
      <c r="H241" s="53">
        <f t="shared" si="15"/>
        <v>4.46724</v>
      </c>
      <c r="I241" s="124">
        <v>3</v>
      </c>
      <c r="J241" s="97">
        <f t="shared" si="16"/>
        <v>13.401720000000001</v>
      </c>
    </row>
    <row r="242" spans="1:10" ht="15">
      <c r="A242" s="42"/>
      <c r="B242" s="42" t="s">
        <v>105</v>
      </c>
      <c r="C242" s="42"/>
      <c r="D242" s="113"/>
      <c r="E242" s="46" t="s">
        <v>223</v>
      </c>
      <c r="F242" s="98" t="s">
        <v>10</v>
      </c>
      <c r="G242" s="45">
        <v>430</v>
      </c>
      <c r="H242" s="53">
        <f t="shared" si="15"/>
        <v>533.587</v>
      </c>
      <c r="I242" s="124">
        <v>1</v>
      </c>
      <c r="J242" s="97">
        <f t="shared" si="16"/>
        <v>533.587</v>
      </c>
    </row>
    <row r="243" spans="1:10" ht="15">
      <c r="A243" s="42"/>
      <c r="B243" s="42" t="s">
        <v>105</v>
      </c>
      <c r="C243" s="42"/>
      <c r="D243" s="113"/>
      <c r="E243" s="46" t="s">
        <v>212</v>
      </c>
      <c r="F243" s="98" t="s">
        <v>10</v>
      </c>
      <c r="G243" s="96">
        <v>100</v>
      </c>
      <c r="H243" s="53">
        <f t="shared" si="15"/>
        <v>124.09</v>
      </c>
      <c r="I243" s="124">
        <v>1</v>
      </c>
      <c r="J243" s="97">
        <f t="shared" si="16"/>
        <v>124.09</v>
      </c>
    </row>
    <row r="244" spans="1:10" ht="15">
      <c r="A244" s="42"/>
      <c r="B244" s="42"/>
      <c r="C244" s="42"/>
      <c r="D244" s="113"/>
      <c r="E244" s="114" t="s">
        <v>231</v>
      </c>
      <c r="F244" s="98"/>
      <c r="G244" s="45"/>
      <c r="H244" s="53">
        <f t="shared" si="15"/>
        <v>0</v>
      </c>
      <c r="I244" s="124"/>
      <c r="J244" s="97">
        <f t="shared" si="16"/>
        <v>0</v>
      </c>
    </row>
    <row r="245" spans="1:10" ht="15">
      <c r="A245" s="42"/>
      <c r="B245" s="42" t="s">
        <v>105</v>
      </c>
      <c r="C245" s="42"/>
      <c r="D245" s="113"/>
      <c r="E245" s="46" t="s">
        <v>202</v>
      </c>
      <c r="F245" s="98" t="s">
        <v>162</v>
      </c>
      <c r="G245" s="45">
        <v>0.68</v>
      </c>
      <c r="H245" s="53">
        <f t="shared" si="15"/>
        <v>0.843812</v>
      </c>
      <c r="I245" s="124">
        <v>20</v>
      </c>
      <c r="J245" s="97">
        <f t="shared" si="16"/>
        <v>16.87624</v>
      </c>
    </row>
    <row r="246" spans="1:10" ht="15">
      <c r="A246" s="42"/>
      <c r="B246" s="42" t="s">
        <v>105</v>
      </c>
      <c r="C246" s="42"/>
      <c r="D246" s="113"/>
      <c r="E246" s="46" t="s">
        <v>213</v>
      </c>
      <c r="F246" s="98" t="s">
        <v>162</v>
      </c>
      <c r="G246" s="45">
        <v>1.6</v>
      </c>
      <c r="H246" s="53">
        <f t="shared" si="15"/>
        <v>1.98544</v>
      </c>
      <c r="I246" s="124">
        <v>2</v>
      </c>
      <c r="J246" s="97">
        <f t="shared" si="16"/>
        <v>3.97088</v>
      </c>
    </row>
    <row r="247" spans="1:10" ht="15">
      <c r="A247" s="42"/>
      <c r="B247" s="42" t="s">
        <v>105</v>
      </c>
      <c r="C247" s="42"/>
      <c r="D247" s="113"/>
      <c r="E247" s="46" t="s">
        <v>224</v>
      </c>
      <c r="F247" s="98" t="s">
        <v>162</v>
      </c>
      <c r="G247" s="45">
        <v>199.5</v>
      </c>
      <c r="H247" s="53">
        <f t="shared" si="15"/>
        <v>247.55955</v>
      </c>
      <c r="I247" s="124">
        <v>3</v>
      </c>
      <c r="J247" s="97">
        <f t="shared" si="16"/>
        <v>742.6786500000001</v>
      </c>
    </row>
    <row r="248" spans="1:10" ht="15">
      <c r="A248" s="42"/>
      <c r="B248" s="42" t="s">
        <v>105</v>
      </c>
      <c r="C248" s="42"/>
      <c r="D248" s="113"/>
      <c r="E248" s="46" t="s">
        <v>214</v>
      </c>
      <c r="F248" s="98" t="s">
        <v>162</v>
      </c>
      <c r="G248" s="45">
        <v>7.1</v>
      </c>
      <c r="H248" s="53">
        <f t="shared" si="15"/>
        <v>8.81039</v>
      </c>
      <c r="I248" s="124">
        <v>6</v>
      </c>
      <c r="J248" s="97">
        <f t="shared" si="16"/>
        <v>52.86234</v>
      </c>
    </row>
    <row r="249" spans="1:10" ht="15">
      <c r="A249" s="42"/>
      <c r="B249" s="42" t="s">
        <v>105</v>
      </c>
      <c r="C249" s="42"/>
      <c r="D249" s="113"/>
      <c r="E249" s="46" t="s">
        <v>204</v>
      </c>
      <c r="F249" s="98" t="s">
        <v>162</v>
      </c>
      <c r="G249" s="45">
        <v>6.5</v>
      </c>
      <c r="H249" s="53">
        <f t="shared" si="15"/>
        <v>8.06585</v>
      </c>
      <c r="I249" s="124">
        <v>6</v>
      </c>
      <c r="J249" s="97">
        <f t="shared" si="16"/>
        <v>48.3951</v>
      </c>
    </row>
    <row r="250" spans="1:10" ht="15">
      <c r="A250" s="42"/>
      <c r="B250" s="42" t="s">
        <v>105</v>
      </c>
      <c r="C250" s="42"/>
      <c r="D250" s="113"/>
      <c r="E250" s="46" t="s">
        <v>225</v>
      </c>
      <c r="F250" s="98" t="s">
        <v>162</v>
      </c>
      <c r="G250" s="45">
        <v>8.6</v>
      </c>
      <c r="H250" s="53">
        <f t="shared" si="15"/>
        <v>10.67174</v>
      </c>
      <c r="I250" s="124">
        <v>6</v>
      </c>
      <c r="J250" s="97">
        <f t="shared" si="16"/>
        <v>64.03044</v>
      </c>
    </row>
    <row r="251" spans="1:10" ht="15">
      <c r="A251" s="42"/>
      <c r="B251" s="42" t="s">
        <v>105</v>
      </c>
      <c r="C251" s="42"/>
      <c r="D251" s="113"/>
      <c r="E251" s="46" t="s">
        <v>145</v>
      </c>
      <c r="F251" s="98" t="s">
        <v>162</v>
      </c>
      <c r="G251" s="45">
        <v>7.95</v>
      </c>
      <c r="H251" s="53">
        <f t="shared" si="15"/>
        <v>9.865155</v>
      </c>
      <c r="I251" s="124">
        <v>1</v>
      </c>
      <c r="J251" s="97">
        <f t="shared" si="16"/>
        <v>9.865155</v>
      </c>
    </row>
    <row r="252" spans="1:10" ht="15">
      <c r="A252" s="42"/>
      <c r="B252" s="42" t="s">
        <v>105</v>
      </c>
      <c r="C252" s="42"/>
      <c r="D252" s="113"/>
      <c r="E252" s="46" t="s">
        <v>205</v>
      </c>
      <c r="F252" s="98" t="s">
        <v>162</v>
      </c>
      <c r="G252" s="45">
        <v>5.98</v>
      </c>
      <c r="H252" s="53">
        <f t="shared" si="15"/>
        <v>7.4205820000000005</v>
      </c>
      <c r="I252" s="124">
        <v>10</v>
      </c>
      <c r="J252" s="97">
        <f t="shared" si="16"/>
        <v>74.20582</v>
      </c>
    </row>
    <row r="253" spans="1:10" ht="15">
      <c r="A253" s="42"/>
      <c r="B253" s="42" t="s">
        <v>105</v>
      </c>
      <c r="C253" s="42"/>
      <c r="D253" s="113"/>
      <c r="E253" s="46" t="s">
        <v>216</v>
      </c>
      <c r="F253" s="98" t="s">
        <v>162</v>
      </c>
      <c r="G253" s="45">
        <v>11.6</v>
      </c>
      <c r="H253" s="53">
        <f t="shared" si="15"/>
        <v>14.39444</v>
      </c>
      <c r="I253" s="124">
        <v>3</v>
      </c>
      <c r="J253" s="97">
        <f t="shared" si="16"/>
        <v>43.183319999999995</v>
      </c>
    </row>
    <row r="254" spans="1:10" ht="15">
      <c r="A254" s="42"/>
      <c r="B254" s="42" t="s">
        <v>105</v>
      </c>
      <c r="C254" s="42"/>
      <c r="D254" s="113"/>
      <c r="E254" s="46" t="s">
        <v>218</v>
      </c>
      <c r="F254" s="98" t="s">
        <v>162</v>
      </c>
      <c r="G254" s="45">
        <v>8.9</v>
      </c>
      <c r="H254" s="53">
        <f t="shared" si="15"/>
        <v>11.04401</v>
      </c>
      <c r="I254" s="124">
        <v>6</v>
      </c>
      <c r="J254" s="97">
        <f t="shared" si="16"/>
        <v>66.26406</v>
      </c>
    </row>
    <row r="255" spans="1:10" ht="15">
      <c r="A255" s="42"/>
      <c r="B255" s="42" t="s">
        <v>105</v>
      </c>
      <c r="C255" s="42"/>
      <c r="D255" s="113"/>
      <c r="E255" s="46" t="s">
        <v>226</v>
      </c>
      <c r="F255" s="98" t="s">
        <v>162</v>
      </c>
      <c r="G255" s="45">
        <v>21.6</v>
      </c>
      <c r="H255" s="53">
        <f t="shared" si="15"/>
        <v>26.803440000000002</v>
      </c>
      <c r="I255" s="124">
        <v>3</v>
      </c>
      <c r="J255" s="97">
        <f t="shared" si="16"/>
        <v>80.41032000000001</v>
      </c>
    </row>
    <row r="256" spans="1:10" ht="15">
      <c r="A256" s="42"/>
      <c r="B256" s="42" t="s">
        <v>105</v>
      </c>
      <c r="C256" s="42"/>
      <c r="D256" s="113"/>
      <c r="E256" s="46" t="s">
        <v>219</v>
      </c>
      <c r="F256" s="98" t="s">
        <v>162</v>
      </c>
      <c r="G256" s="45">
        <v>15.25</v>
      </c>
      <c r="H256" s="53">
        <f t="shared" si="15"/>
        <v>18.923725</v>
      </c>
      <c r="I256" s="124">
        <v>12</v>
      </c>
      <c r="J256" s="97">
        <f t="shared" si="16"/>
        <v>227.0847</v>
      </c>
    </row>
    <row r="257" spans="1:10" ht="15">
      <c r="A257" s="42"/>
      <c r="B257" s="42" t="s">
        <v>105</v>
      </c>
      <c r="C257" s="42"/>
      <c r="D257" s="113"/>
      <c r="E257" s="46" t="s">
        <v>220</v>
      </c>
      <c r="F257" s="98" t="s">
        <v>162</v>
      </c>
      <c r="G257" s="45">
        <v>43</v>
      </c>
      <c r="H257" s="53">
        <f t="shared" si="15"/>
        <v>53.3587</v>
      </c>
      <c r="I257" s="124">
        <v>6</v>
      </c>
      <c r="J257" s="97">
        <f t="shared" si="16"/>
        <v>320.1522</v>
      </c>
    </row>
    <row r="258" spans="1:10" ht="15">
      <c r="A258" s="42"/>
      <c r="B258" s="42" t="s">
        <v>105</v>
      </c>
      <c r="C258" s="42"/>
      <c r="D258" s="113"/>
      <c r="E258" s="46" t="s">
        <v>221</v>
      </c>
      <c r="F258" s="98" t="s">
        <v>162</v>
      </c>
      <c r="G258" s="45">
        <v>2.85</v>
      </c>
      <c r="H258" s="53">
        <f t="shared" si="15"/>
        <v>3.536565</v>
      </c>
      <c r="I258" s="124">
        <v>8</v>
      </c>
      <c r="J258" s="97">
        <f t="shared" si="16"/>
        <v>28.29252</v>
      </c>
    </row>
    <row r="259" spans="1:10" ht="15">
      <c r="A259" s="42"/>
      <c r="B259" s="42" t="s">
        <v>105</v>
      </c>
      <c r="C259" s="42"/>
      <c r="D259" s="113"/>
      <c r="E259" s="46" t="s">
        <v>227</v>
      </c>
      <c r="F259" s="98" t="s">
        <v>162</v>
      </c>
      <c r="G259" s="45">
        <v>17.9</v>
      </c>
      <c r="H259" s="53">
        <f t="shared" si="15"/>
        <v>22.21211</v>
      </c>
      <c r="I259" s="124">
        <v>3</v>
      </c>
      <c r="J259" s="97">
        <f t="shared" si="16"/>
        <v>66.63633</v>
      </c>
    </row>
    <row r="260" spans="1:10" ht="15">
      <c r="A260" s="42"/>
      <c r="B260" s="42" t="s">
        <v>105</v>
      </c>
      <c r="C260" s="42"/>
      <c r="D260" s="113"/>
      <c r="E260" s="46" t="s">
        <v>228</v>
      </c>
      <c r="F260" s="98" t="s">
        <v>162</v>
      </c>
      <c r="G260" s="45">
        <v>12.2</v>
      </c>
      <c r="H260" s="53">
        <f t="shared" si="15"/>
        <v>15.13898</v>
      </c>
      <c r="I260" s="124">
        <v>3</v>
      </c>
      <c r="J260" s="97">
        <f t="shared" si="16"/>
        <v>45.41694</v>
      </c>
    </row>
    <row r="261" spans="1:10" ht="15">
      <c r="A261" s="42"/>
      <c r="B261" s="42" t="s">
        <v>105</v>
      </c>
      <c r="C261" s="42"/>
      <c r="D261" s="113"/>
      <c r="E261" s="46" t="s">
        <v>210</v>
      </c>
      <c r="F261" s="98" t="s">
        <v>10</v>
      </c>
      <c r="G261" s="45">
        <v>430</v>
      </c>
      <c r="H261" s="53">
        <f t="shared" si="15"/>
        <v>533.587</v>
      </c>
      <c r="I261" s="124">
        <v>1</v>
      </c>
      <c r="J261" s="97">
        <f t="shared" si="16"/>
        <v>533.587</v>
      </c>
    </row>
    <row r="262" spans="1:10" ht="15">
      <c r="A262" s="42"/>
      <c r="B262" s="42" t="s">
        <v>105</v>
      </c>
      <c r="C262" s="42"/>
      <c r="D262" s="113"/>
      <c r="E262" s="46" t="s">
        <v>212</v>
      </c>
      <c r="F262" s="98" t="s">
        <v>10</v>
      </c>
      <c r="G262" s="45">
        <v>100</v>
      </c>
      <c r="H262" s="53">
        <f t="shared" si="15"/>
        <v>124.09</v>
      </c>
      <c r="I262" s="124">
        <v>1</v>
      </c>
      <c r="J262" s="97">
        <f t="shared" si="16"/>
        <v>124.09</v>
      </c>
    </row>
    <row r="263" spans="1:10" ht="15">
      <c r="A263" s="42"/>
      <c r="B263" s="42" t="s">
        <v>105</v>
      </c>
      <c r="C263" s="42"/>
      <c r="D263" s="113"/>
      <c r="E263" s="46" t="s">
        <v>200</v>
      </c>
      <c r="F263" s="98" t="s">
        <v>232</v>
      </c>
      <c r="G263" s="45">
        <v>18.9</v>
      </c>
      <c r="H263" s="53">
        <f t="shared" si="15"/>
        <v>23.45301</v>
      </c>
      <c r="I263" s="85">
        <v>105</v>
      </c>
      <c r="J263" s="97">
        <f t="shared" si="16"/>
        <v>2462.56605</v>
      </c>
    </row>
    <row r="264" spans="1:11" ht="15">
      <c r="A264" s="161" t="s">
        <v>121</v>
      </c>
      <c r="B264" s="161"/>
      <c r="C264" s="161"/>
      <c r="D264" s="161"/>
      <c r="E264" s="92"/>
      <c r="F264" s="93"/>
      <c r="G264" s="94"/>
      <c r="H264" s="94"/>
      <c r="I264" s="127"/>
      <c r="J264" s="95"/>
      <c r="K264" s="95">
        <f>SUM(J215:J263)</f>
        <v>10506.94848</v>
      </c>
    </row>
    <row r="265" spans="1:11" ht="15">
      <c r="A265" s="115"/>
      <c r="B265" s="121" t="s">
        <v>233</v>
      </c>
      <c r="C265" s="116"/>
      <c r="D265" s="115"/>
      <c r="E265" s="117"/>
      <c r="F265" s="115"/>
      <c r="G265" s="119"/>
      <c r="H265" s="119"/>
      <c r="I265" s="118"/>
      <c r="J265" s="120"/>
      <c r="K265" s="139">
        <f>SUM(K41:K264)</f>
        <v>165634.399438832</v>
      </c>
    </row>
  </sheetData>
  <mergeCells count="12">
    <mergeCell ref="A264:D264"/>
    <mergeCell ref="A76:D76"/>
    <mergeCell ref="F1:J11"/>
    <mergeCell ref="M13:S13"/>
    <mergeCell ref="A13:J13"/>
    <mergeCell ref="A41:D41"/>
    <mergeCell ref="A68:D68"/>
    <mergeCell ref="A212:D212"/>
    <mergeCell ref="A102:D102"/>
    <mergeCell ref="A116:D116"/>
    <mergeCell ref="A149:D149"/>
    <mergeCell ref="A164:D164"/>
  </mergeCells>
  <conditionalFormatting sqref="I17:I22">
    <cfRule type="cellIs" priority="3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Mestre_Rodrigo</dc:creator>
  <cp:keywords/>
  <dc:description/>
  <cp:lastModifiedBy>asdf</cp:lastModifiedBy>
  <cp:lastPrinted>2013-04-18T19:11:11Z</cp:lastPrinted>
  <dcterms:created xsi:type="dcterms:W3CDTF">2012-05-10T14:17:05Z</dcterms:created>
  <dcterms:modified xsi:type="dcterms:W3CDTF">2013-06-03T19:53:45Z</dcterms:modified>
  <cp:category/>
  <cp:version/>
  <cp:contentType/>
  <cp:contentStatus/>
</cp:coreProperties>
</file>