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760" activeTab="0"/>
  </bookViews>
  <sheets>
    <sheet name="Receitas 18" sheetId="1" r:id="rId1"/>
  </sheets>
  <definedNames>
    <definedName name="_xlnm.Print_Area" localSheetId="0">'Receitas 18'!$B$1:$AD$11</definedName>
    <definedName name="_xlnm.Print_Titles" localSheetId="0">'Receitas 18'!$B:$C,'Receitas 18'!$1:$5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<sst xmlns="http://schemas.openxmlformats.org/spreadsheetml/2006/main" count="39" uniqueCount="13">
  <si>
    <t>Goiás Parcerias</t>
  </si>
  <si>
    <t>RECEITA</t>
  </si>
  <si>
    <t>MÉDIA ANO</t>
  </si>
  <si>
    <t>PREVISTO</t>
  </si>
  <si>
    <t>REALIZADO</t>
  </si>
  <si>
    <t>(+)</t>
  </si>
  <si>
    <t>ASSESSORIA / CONSULTORIA</t>
  </si>
  <si>
    <t>RETORNO SOBRE APLICAÇÃO FINANCEIRA</t>
  </si>
  <si>
    <t>TOTAL RECEITAS</t>
  </si>
  <si>
    <t>CRÉDITO RECEBIDO DO GOVERNO DO ESTADO DE GOIÁS - VENDA DE AÇÕES CACHOEIRA DOURADA</t>
  </si>
  <si>
    <t>Faturamento - Ano 2018</t>
  </si>
  <si>
    <t>TOTAL ANO 2018</t>
  </si>
  <si>
    <t>Nota Informativa: : A Goiás Parcerias não recebe transferências e/ou repasses federais, estaduais e municipais (incluindo as transferências obrigatórias - constitucionais e legais - e as voluntárias).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</si>
</sst>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7" tint="-0.4999699890613556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medium"/>
      <top/>
      <bottom style="medium"/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medium"/>
      <top style="medium"/>
      <bottom style="thin">
        <color theme="0" tint="-0.149959996342659"/>
      </bottom>
    </border>
    <border>
      <left style="medium"/>
      <right/>
      <top/>
      <bottom/>
    </border>
    <border>
      <left style="medium">
        <color theme="1"/>
      </left>
      <right style="medium">
        <color theme="1"/>
      </right>
      <top/>
      <bottom style="thin">
        <color theme="0" tint="-0.149959996342659"/>
      </bottom>
    </border>
    <border>
      <left style="medium">
        <color theme="1"/>
      </left>
      <right style="medium">
        <color theme="1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theme="0" tint="-0.149959996342659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44" fontId="3" fillId="3" borderId="2" xfId="2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4" fontId="0" fillId="0" borderId="5" xfId="20" applyFont="1" applyBorder="1"/>
    <xf numFmtId="44" fontId="0" fillId="0" borderId="6" xfId="20" applyFont="1" applyBorder="1"/>
    <xf numFmtId="44" fontId="0" fillId="0" borderId="0" xfId="20" applyFont="1" applyBorder="1"/>
    <xf numFmtId="44" fontId="0" fillId="0" borderId="7" xfId="0" applyNumberFormat="1" applyBorder="1"/>
    <xf numFmtId="44" fontId="3" fillId="4" borderId="8" xfId="0" applyNumberFormat="1" applyFont="1" applyFill="1" applyBorder="1"/>
    <xf numFmtId="44" fontId="3" fillId="4" borderId="9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44" fontId="0" fillId="0" borderId="12" xfId="20" applyFont="1" applyBorder="1"/>
    <xf numFmtId="44" fontId="0" fillId="0" borderId="13" xfId="20" applyFont="1" applyBorder="1"/>
    <xf numFmtId="44" fontId="3" fillId="2" borderId="14" xfId="20" applyFont="1" applyFill="1" applyBorder="1"/>
    <xf numFmtId="44" fontId="3" fillId="3" borderId="15" xfId="20" applyFont="1" applyFill="1" applyBorder="1"/>
    <xf numFmtId="44" fontId="3" fillId="5" borderId="16" xfId="20" applyFont="1" applyFill="1" applyBorder="1"/>
    <xf numFmtId="44" fontId="0" fillId="0" borderId="0" xfId="0" applyNumberFormat="1"/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/>
    </xf>
    <xf numFmtId="44" fontId="0" fillId="0" borderId="17" xfId="20" applyFont="1" applyBorder="1" applyAlignment="1">
      <alignment vertical="center"/>
    </xf>
    <xf numFmtId="44" fontId="0" fillId="0" borderId="18" xfId="20" applyFont="1" applyBorder="1" applyAlignment="1">
      <alignment vertical="center"/>
    </xf>
    <xf numFmtId="44" fontId="0" fillId="0" borderId="0" xfId="20" applyFon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3" fillId="4" borderId="9" xfId="0" applyNumberFormat="1" applyFont="1" applyFill="1" applyBorder="1" applyAlignment="1">
      <alignment vertical="center"/>
    </xf>
    <xf numFmtId="17" fontId="2" fillId="6" borderId="19" xfId="0" applyNumberFormat="1" applyFont="1" applyFill="1" applyBorder="1" applyAlignment="1">
      <alignment horizontal="center" vertical="center"/>
    </xf>
    <xf numFmtId="17" fontId="2" fillId="6" borderId="20" xfId="0" applyNumberFormat="1" applyFont="1" applyFill="1" applyBorder="1" applyAlignment="1">
      <alignment horizontal="center" vertical="center"/>
    </xf>
    <xf numFmtId="17" fontId="2" fillId="6" borderId="19" xfId="0" applyNumberFormat="1" applyFont="1" applyFill="1" applyBorder="1" applyAlignment="1">
      <alignment horizontal="center" vertical="center" wrapText="1"/>
    </xf>
    <xf numFmtId="17" fontId="2" fillId="6" borderId="20" xfId="0" applyNumberFormat="1" applyFont="1" applyFill="1" applyBorder="1" applyAlignment="1">
      <alignment horizontal="center" vertical="center" wrapText="1"/>
    </xf>
    <xf numFmtId="17" fontId="2" fillId="6" borderId="21" xfId="0" applyNumberFormat="1" applyFont="1" applyFill="1" applyBorder="1" applyAlignment="1">
      <alignment horizontal="center" vertical="center" wrapText="1"/>
    </xf>
    <xf numFmtId="17" fontId="2" fillId="6" borderId="22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133350</xdr:colOff>
      <xdr:row>0</xdr:row>
      <xdr:rowOff>47625</xdr:rowOff>
    </xdr:from>
    <xdr:to>
      <xdr:col>30</xdr:col>
      <xdr:colOff>9525</xdr:colOff>
      <xdr:row>2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4449" b="24850"/>
        <a:stretch>
          <a:fillRect/>
        </a:stretch>
      </xdr:blipFill>
      <xdr:spPr>
        <a:xfrm>
          <a:off x="27746325" y="47625"/>
          <a:ext cx="184785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showGridLines="0" tabSelected="1" workbookViewId="0" topLeftCell="A1">
      <pane xSplit="3" ySplit="5" topLeftCell="Y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5"/>
  <cols>
    <col min="1" max="1" width="1.28515625" style="0" customWidth="1"/>
    <col min="2" max="2" width="3.7109375" style="0" customWidth="1"/>
    <col min="3" max="3" width="54.28125" style="0" customWidth="1"/>
    <col min="4" max="5" width="13.8515625" style="0" bestFit="1" customWidth="1"/>
    <col min="6" max="7" width="13.7109375" style="0" bestFit="1" customWidth="1"/>
    <col min="8" max="11" width="13.8515625" style="0" bestFit="1" customWidth="1"/>
    <col min="12" max="13" width="15.421875" style="0" customWidth="1"/>
    <col min="14" max="23" width="13.8515625" style="0" bestFit="1" customWidth="1"/>
    <col min="24" max="25" width="13.8515625" style="0" customWidth="1"/>
    <col min="26" max="29" width="15.7109375" style="0" customWidth="1"/>
    <col min="30" max="30" width="13.8515625" style="0" bestFit="1" customWidth="1"/>
  </cols>
  <sheetData>
    <row r="1" ht="23.25">
      <c r="B1" s="1" t="s">
        <v>0</v>
      </c>
    </row>
    <row r="2" ht="18.75">
      <c r="B2" s="2" t="s">
        <v>10</v>
      </c>
    </row>
    <row r="3" ht="7.5" customHeight="1" thickBot="1"/>
    <row r="4" spans="2:30" ht="15">
      <c r="B4" s="36" t="s">
        <v>1</v>
      </c>
      <c r="C4" s="37"/>
      <c r="D4" s="28">
        <v>43101</v>
      </c>
      <c r="E4" s="29"/>
      <c r="F4" s="28">
        <v>43132</v>
      </c>
      <c r="G4" s="29"/>
      <c r="H4" s="28">
        <v>43160</v>
      </c>
      <c r="I4" s="29"/>
      <c r="J4" s="28">
        <v>43191</v>
      </c>
      <c r="K4" s="29"/>
      <c r="L4" s="28">
        <v>43221</v>
      </c>
      <c r="M4" s="29"/>
      <c r="N4" s="28">
        <v>43252</v>
      </c>
      <c r="O4" s="29"/>
      <c r="P4" s="28">
        <v>43282</v>
      </c>
      <c r="Q4" s="29"/>
      <c r="R4" s="28">
        <v>43313</v>
      </c>
      <c r="S4" s="29"/>
      <c r="T4" s="28">
        <v>43344</v>
      </c>
      <c r="U4" s="29"/>
      <c r="V4" s="28">
        <v>43374</v>
      </c>
      <c r="W4" s="29"/>
      <c r="X4" s="28">
        <v>43405</v>
      </c>
      <c r="Y4" s="29"/>
      <c r="Z4" s="28">
        <v>43435</v>
      </c>
      <c r="AA4" s="29"/>
      <c r="AB4" s="30" t="s">
        <v>11</v>
      </c>
      <c r="AC4" s="31"/>
      <c r="AD4" s="32" t="s">
        <v>2</v>
      </c>
    </row>
    <row r="5" spans="2:30" ht="15" thickBot="1">
      <c r="B5" s="38"/>
      <c r="C5" s="39"/>
      <c r="D5" s="3" t="s">
        <v>3</v>
      </c>
      <c r="E5" s="4" t="s">
        <v>4</v>
      </c>
      <c r="F5" s="3" t="s">
        <v>3</v>
      </c>
      <c r="G5" s="4" t="s">
        <v>4</v>
      </c>
      <c r="H5" s="3" t="s">
        <v>3</v>
      </c>
      <c r="I5" s="4" t="s">
        <v>4</v>
      </c>
      <c r="J5" s="3" t="s">
        <v>3</v>
      </c>
      <c r="K5" s="4" t="s">
        <v>4</v>
      </c>
      <c r="L5" s="3" t="s">
        <v>3</v>
      </c>
      <c r="M5" s="4" t="s">
        <v>4</v>
      </c>
      <c r="N5" s="3" t="s">
        <v>3</v>
      </c>
      <c r="O5" s="4" t="s">
        <v>4</v>
      </c>
      <c r="P5" s="3" t="s">
        <v>3</v>
      </c>
      <c r="Q5" s="4" t="s">
        <v>4</v>
      </c>
      <c r="R5" s="3" t="s">
        <v>3</v>
      </c>
      <c r="S5" s="4" t="s">
        <v>4</v>
      </c>
      <c r="T5" s="3" t="s">
        <v>3</v>
      </c>
      <c r="U5" s="4" t="s">
        <v>4</v>
      </c>
      <c r="V5" s="3" t="s">
        <v>3</v>
      </c>
      <c r="W5" s="4" t="s">
        <v>4</v>
      </c>
      <c r="X5" s="3" t="s">
        <v>3</v>
      </c>
      <c r="Y5" s="4" t="s">
        <v>4</v>
      </c>
      <c r="Z5" s="3" t="s">
        <v>3</v>
      </c>
      <c r="AA5" s="4" t="s">
        <v>4</v>
      </c>
      <c r="AB5" s="3" t="s">
        <v>3</v>
      </c>
      <c r="AC5" s="4" t="s">
        <v>4</v>
      </c>
      <c r="AD5" s="33"/>
    </row>
    <row r="6" spans="2:30" ht="15">
      <c r="B6" s="5" t="s">
        <v>5</v>
      </c>
      <c r="C6" s="6" t="s">
        <v>6</v>
      </c>
      <c r="D6" s="7">
        <v>0</v>
      </c>
      <c r="E6" s="8">
        <v>0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0</v>
      </c>
      <c r="M6" s="8">
        <v>0</v>
      </c>
      <c r="N6" s="7">
        <v>0</v>
      </c>
      <c r="O6" s="8">
        <v>0</v>
      </c>
      <c r="P6" s="7">
        <v>0</v>
      </c>
      <c r="Q6" s="8">
        <v>0</v>
      </c>
      <c r="R6" s="7">
        <v>0</v>
      </c>
      <c r="S6" s="8">
        <v>0</v>
      </c>
      <c r="T6" s="7">
        <v>0</v>
      </c>
      <c r="U6" s="8">
        <v>0</v>
      </c>
      <c r="V6" s="7">
        <v>0</v>
      </c>
      <c r="W6" s="8">
        <v>0</v>
      </c>
      <c r="X6" s="7">
        <v>0</v>
      </c>
      <c r="Y6" s="8">
        <v>0</v>
      </c>
      <c r="Z6" s="7">
        <v>0</v>
      </c>
      <c r="AA6" s="8">
        <v>0</v>
      </c>
      <c r="AB6" s="9">
        <f>D6+F6+H6+J6+L6+N6+P6+R6+T6+V6+X6+Z6</f>
        <v>0</v>
      </c>
      <c r="AC6" s="10">
        <f>E6+G6+I6+K6+M6+O6+Q6+S6+U6+W6+Y6+AA6</f>
        <v>0</v>
      </c>
      <c r="AD6" s="11">
        <f>AC6/12</f>
        <v>0</v>
      </c>
    </row>
    <row r="7" spans="2:30" ht="29">
      <c r="B7" s="22" t="s">
        <v>5</v>
      </c>
      <c r="C7" s="21" t="s">
        <v>9</v>
      </c>
      <c r="D7" s="23">
        <v>350000</v>
      </c>
      <c r="E7" s="24">
        <v>350000</v>
      </c>
      <c r="F7" s="23">
        <v>350000</v>
      </c>
      <c r="G7" s="24">
        <v>350000</v>
      </c>
      <c r="H7" s="23">
        <v>350000</v>
      </c>
      <c r="I7" s="24">
        <v>350000</v>
      </c>
      <c r="J7" s="23">
        <v>350000</v>
      </c>
      <c r="K7" s="24">
        <v>350000</v>
      </c>
      <c r="L7" s="23">
        <v>350000</v>
      </c>
      <c r="M7" s="24">
        <v>350000</v>
      </c>
      <c r="N7" s="23">
        <v>350000</v>
      </c>
      <c r="O7" s="24">
        <v>350000</v>
      </c>
      <c r="P7" s="23">
        <v>350000</v>
      </c>
      <c r="Q7" s="24">
        <v>350000</v>
      </c>
      <c r="R7" s="23">
        <v>350000</v>
      </c>
      <c r="S7" s="24">
        <v>350000</v>
      </c>
      <c r="T7" s="23">
        <v>0</v>
      </c>
      <c r="U7" s="24">
        <v>0</v>
      </c>
      <c r="V7" s="23">
        <v>350000</v>
      </c>
      <c r="W7" s="24">
        <v>350000</v>
      </c>
      <c r="X7" s="23">
        <v>350000</v>
      </c>
      <c r="Y7" s="24">
        <v>350000</v>
      </c>
      <c r="Z7" s="23">
        <v>350000</v>
      </c>
      <c r="AA7" s="24">
        <v>350000</v>
      </c>
      <c r="AB7" s="25">
        <f aca="true" t="shared" si="0" ref="AB7:AC8">D7+F7+H7+J7+L7+N7+P7+R7+T7+V7+X7+Z7</f>
        <v>3850000</v>
      </c>
      <c r="AC7" s="26">
        <f t="shared" si="0"/>
        <v>3850000</v>
      </c>
      <c r="AD7" s="27">
        <f>AC7/12</f>
        <v>320833.3333333333</v>
      </c>
    </row>
    <row r="8" spans="2:30" ht="15" thickBot="1">
      <c r="B8" s="13" t="s">
        <v>5</v>
      </c>
      <c r="C8" s="14" t="s">
        <v>7</v>
      </c>
      <c r="D8" s="15">
        <v>6000</v>
      </c>
      <c r="E8" s="16">
        <f>480.36+5669.67+53.58</f>
        <v>6203.61</v>
      </c>
      <c r="F8" s="15">
        <v>5000</v>
      </c>
      <c r="G8" s="16">
        <f>385.69+4880.47+21.85</f>
        <v>5288.01</v>
      </c>
      <c r="H8" s="15">
        <v>7000</v>
      </c>
      <c r="I8" s="16">
        <f>442.77+6347.48+48.05</f>
        <v>6838.3</v>
      </c>
      <c r="J8" s="15">
        <v>8000</v>
      </c>
      <c r="K8" s="16">
        <f>432.44+6765.99+79.07</f>
        <v>7277.499999999999</v>
      </c>
      <c r="L8" s="15">
        <v>8000</v>
      </c>
      <c r="M8" s="16">
        <f>434.53+7221.97+90.36</f>
        <v>7746.86</v>
      </c>
      <c r="N8" s="15">
        <v>9000</v>
      </c>
      <c r="O8" s="16">
        <f>436.63+7817.02+77.35</f>
        <v>8331</v>
      </c>
      <c r="P8" s="15">
        <v>9000</v>
      </c>
      <c r="Q8" s="16">
        <f>459.68+8790.23+44.69</f>
        <v>9294.6</v>
      </c>
      <c r="R8" s="15">
        <v>10000</v>
      </c>
      <c r="S8" s="16">
        <f>483.06+9878.42+55.63</f>
        <v>10417.109999999999</v>
      </c>
      <c r="T8" s="15">
        <v>9000</v>
      </c>
      <c r="U8" s="16">
        <f>400.97+8564.31+35.9</f>
        <v>9001.179999999998</v>
      </c>
      <c r="V8" s="15">
        <v>10000</v>
      </c>
      <c r="W8" s="16">
        <f>467.14+9792.52+38.65</f>
        <v>10298.31</v>
      </c>
      <c r="X8" s="15">
        <v>9000</v>
      </c>
      <c r="Y8" s="16">
        <f>426.76+8868.98+46.18</f>
        <v>9341.92</v>
      </c>
      <c r="Z8" s="15">
        <v>9000</v>
      </c>
      <c r="AA8" s="16">
        <f>428.72+8844.76+76.21</f>
        <v>9349.689999999999</v>
      </c>
      <c r="AB8" s="9">
        <f>D8+F8+H8+J8+L8+N8+P8+R8+T8+V8+X8+Z8</f>
        <v>99000</v>
      </c>
      <c r="AC8" s="10">
        <f t="shared" si="0"/>
        <v>99388.09</v>
      </c>
      <c r="AD8" s="12">
        <f>AC8/12</f>
        <v>8282.340833333334</v>
      </c>
    </row>
    <row r="9" spans="2:30" ht="15" thickBot="1">
      <c r="B9" s="34" t="s">
        <v>8</v>
      </c>
      <c r="C9" s="35"/>
      <c r="D9" s="17">
        <f aca="true" t="shared" si="1" ref="D9:AC9">SUM(D6:D8)</f>
        <v>356000</v>
      </c>
      <c r="E9" s="18">
        <f t="shared" si="1"/>
        <v>356203.61</v>
      </c>
      <c r="F9" s="17">
        <f t="shared" si="1"/>
        <v>355000</v>
      </c>
      <c r="G9" s="18">
        <f t="shared" si="1"/>
        <v>355288.01</v>
      </c>
      <c r="H9" s="17">
        <f t="shared" si="1"/>
        <v>357000</v>
      </c>
      <c r="I9" s="18">
        <f t="shared" si="1"/>
        <v>356838.3</v>
      </c>
      <c r="J9" s="17">
        <f t="shared" si="1"/>
        <v>358000</v>
      </c>
      <c r="K9" s="18">
        <f t="shared" si="1"/>
        <v>357277.5</v>
      </c>
      <c r="L9" s="17">
        <f t="shared" si="1"/>
        <v>358000</v>
      </c>
      <c r="M9" s="18">
        <f t="shared" si="1"/>
        <v>357746.86</v>
      </c>
      <c r="N9" s="17">
        <f t="shared" si="1"/>
        <v>359000</v>
      </c>
      <c r="O9" s="18">
        <f t="shared" si="1"/>
        <v>358331</v>
      </c>
      <c r="P9" s="17">
        <f t="shared" si="1"/>
        <v>359000</v>
      </c>
      <c r="Q9" s="18">
        <f t="shared" si="1"/>
        <v>359294.6</v>
      </c>
      <c r="R9" s="17">
        <f t="shared" si="1"/>
        <v>360000</v>
      </c>
      <c r="S9" s="18">
        <f t="shared" si="1"/>
        <v>360417.11</v>
      </c>
      <c r="T9" s="17">
        <f t="shared" si="1"/>
        <v>9000</v>
      </c>
      <c r="U9" s="18">
        <f t="shared" si="1"/>
        <v>9001.179999999998</v>
      </c>
      <c r="V9" s="17">
        <f t="shared" si="1"/>
        <v>360000</v>
      </c>
      <c r="W9" s="18">
        <f t="shared" si="1"/>
        <v>360298.31</v>
      </c>
      <c r="X9" s="17">
        <f t="shared" si="1"/>
        <v>359000</v>
      </c>
      <c r="Y9" s="18">
        <f t="shared" si="1"/>
        <v>359341.92</v>
      </c>
      <c r="Z9" s="17">
        <f t="shared" si="1"/>
        <v>359000</v>
      </c>
      <c r="AA9" s="18">
        <f t="shared" si="1"/>
        <v>359349.69</v>
      </c>
      <c r="AB9" s="17">
        <f t="shared" si="1"/>
        <v>3949000</v>
      </c>
      <c r="AC9" s="18">
        <f t="shared" si="1"/>
        <v>3949388.09</v>
      </c>
      <c r="AD9" s="19">
        <f>AC9/12</f>
        <v>329115.67416666663</v>
      </c>
    </row>
    <row r="10" spans="19:29" ht="15">
      <c r="S10" s="20"/>
      <c r="T10" s="20"/>
      <c r="W10" s="20"/>
      <c r="X10" s="20"/>
      <c r="AC10" s="20"/>
    </row>
    <row r="11" spans="3:24" ht="15">
      <c r="C11" s="40" t="s">
        <v>12</v>
      </c>
      <c r="Q11" s="20"/>
      <c r="R11" s="20"/>
      <c r="W11" s="20"/>
      <c r="X11" s="20"/>
    </row>
    <row r="12" ht="15">
      <c r="AC12" s="20"/>
    </row>
  </sheetData>
  <mergeCells count="16">
    <mergeCell ref="Z4:AA4"/>
    <mergeCell ref="AB4:AC4"/>
    <mergeCell ref="AD4:AD5"/>
    <mergeCell ref="B9:C9"/>
    <mergeCell ref="N4:O4"/>
    <mergeCell ref="P4:Q4"/>
    <mergeCell ref="R4:S4"/>
    <mergeCell ref="T4:U4"/>
    <mergeCell ref="V4:W4"/>
    <mergeCell ref="X4:Y4"/>
    <mergeCell ref="B4:C5"/>
    <mergeCell ref="D4:E4"/>
    <mergeCell ref="F4:G4"/>
    <mergeCell ref="H4:I4"/>
    <mergeCell ref="J4:K4"/>
    <mergeCell ref="L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2020-01-31T15:02:42Z</cp:lastPrinted>
  <dcterms:created xsi:type="dcterms:W3CDTF">2020-01-30T18:10:24Z</dcterms:created>
  <dcterms:modified xsi:type="dcterms:W3CDTF">2020-08-06T17:41:49Z</dcterms:modified>
  <cp:category/>
  <cp:version/>
  <cp:contentType/>
  <cp:contentStatus/>
</cp:coreProperties>
</file>