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555" yWindow="285" windowWidth="26460" windowHeight="15255" activeTab="0"/>
  </bookViews>
  <sheets>
    <sheet name="Apuração Mensal versão 1.0" sheetId="1" r:id="rId1"/>
    <sheet name="Industr Outros Estados ver 1.0" sheetId="2" r:id="rId2"/>
    <sheet name="Importação peças Veic. ver 1.0" sheetId="3" r:id="rId3"/>
  </sheets>
  <definedNames>
    <definedName name="_xlnm.Print_Area" localSheetId="0">'Apuração Mensal versão 1.0'!$A$1:$H$137</definedName>
    <definedName name="_xlnm.Print_Titles" localSheetId="0">'Apuração Mensal versão 1.0'!$1:$4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<sst xmlns="http://schemas.openxmlformats.org/spreadsheetml/2006/main" count="309" uniqueCount="177">
  <si>
    <t>Item</t>
  </si>
  <si>
    <t>Descrição</t>
  </si>
  <si>
    <t>Valor</t>
  </si>
  <si>
    <t>=</t>
  </si>
  <si>
    <t>+</t>
  </si>
  <si>
    <t>-</t>
  </si>
  <si>
    <t xml:space="preserve">ICMS por Média </t>
  </si>
  <si>
    <t>Percentagem do Financiamento</t>
  </si>
  <si>
    <t>Saldo Credor do Período Utilizado nas Operações Não Incentivadas</t>
  </si>
  <si>
    <t xml:space="preserve">Saldo Credor do Período Utilizado nas Operações Incentivadas </t>
  </si>
  <si>
    <t>Demonstrativo dos Créditos</t>
  </si>
  <si>
    <t>Utilização dos Créditos</t>
  </si>
  <si>
    <t>Total das Mercadorias Importadas</t>
  </si>
  <si>
    <t>Outros Acréscimos sobre Importação</t>
  </si>
  <si>
    <t xml:space="preserve">MERCADORIAS INDUSTRIALIZADAS EM OUTROS ESTADOS </t>
  </si>
  <si>
    <t>A - APURAÇÃO DO PERCENTUAL DA INDUSTRIALIZAÇÃO EM OUTRO ESTADO</t>
  </si>
  <si>
    <t>Total das Saídas do Período</t>
  </si>
  <si>
    <t>Industrialização  Efetuada em Outros Estados (Retorno)</t>
  </si>
  <si>
    <t>Valor das Mercadorias Excedentes                                  [(2 x 5) / 100]</t>
  </si>
  <si>
    <t>B - APURAÇÃO DO VALOR EXCEDENTE NÃO SUJEITO AO INCENTIVO REFERENTE AO RETORNO DA INDUSTRIALIZAÇÃO EM OUTRO ESTADO</t>
  </si>
  <si>
    <t>DOCUMENTOS FISCAIS DE  RETORNO</t>
  </si>
  <si>
    <t>APURAÇÃO DO  EXCEDENTE DA INDUSTRIALIZAÇÃO</t>
  </si>
  <si>
    <t>Número</t>
  </si>
  <si>
    <t>Data</t>
  </si>
  <si>
    <t>Unid</t>
  </si>
  <si>
    <t>Quant</t>
  </si>
  <si>
    <t>Vlr Unit</t>
  </si>
  <si>
    <t>Vlr Mercadoria</t>
  </si>
  <si>
    <t>Crédito</t>
  </si>
  <si>
    <t xml:space="preserve">Quant Proporc </t>
  </si>
  <si>
    <t xml:space="preserve">Crédito </t>
  </si>
  <si>
    <t>Valor unit Saída</t>
  </si>
  <si>
    <t>Base de Cálculo</t>
  </si>
  <si>
    <t>Alíq Média</t>
  </si>
  <si>
    <t>Saldo Devedor</t>
  </si>
  <si>
    <t>ICMS Excedente</t>
  </si>
  <si>
    <t>( 11 X 5)</t>
  </si>
  <si>
    <t>(14 X 5)</t>
  </si>
  <si>
    <t>(15 X 12)</t>
  </si>
  <si>
    <t>(19 X 20) - 16</t>
  </si>
  <si>
    <t xml:space="preserve">TOTAL </t>
  </si>
  <si>
    <t xml:space="preserve">IMPORTAÇÃO DE PEÇAS E PARTES DE VEÍCULOS AUTOMOTORES </t>
  </si>
  <si>
    <t>A - APURAÇÃO DO PERCENTUAL REFERENTE A IMPORTAÇÃO DE PEÇAS E PARTES DE VEÍCULOS AUTOMOTORES</t>
  </si>
  <si>
    <t>Total das Entradas do Período</t>
  </si>
  <si>
    <t>Percentual da Importação das Peças e Partes de Veículos                                    [(2 / 1) x 100]</t>
  </si>
  <si>
    <t>Percentual Excedente s/ o Total das Entradas                       (3 - 30%)</t>
  </si>
  <si>
    <t xml:space="preserve">Percentual Excedente s/ Valor da Importação das Peças e Partes de Veículos                           [(1 x 4) / 2] </t>
  </si>
  <si>
    <t>Valor das Peças e Partes Excedentes         [(2 x 5) / 100]</t>
  </si>
  <si>
    <t>B - APURAÇÃO DO VALOR EXCEDENTE NÃO SUJEITO AO INCENTIVO REFERENTE A IMPORTAÇÃO DE PEÇAS E PARTES DE VEÍCULOS</t>
  </si>
  <si>
    <t>DOCUMENTOS FISCAIS DE  IMPORTAÇÃO</t>
  </si>
  <si>
    <t>APURAÇÃO DO  EXCEDENTE DA IMPORTAÇÃO</t>
  </si>
  <si>
    <t>(14 X 12)</t>
  </si>
  <si>
    <t>Outros Débitos das Operações Incentivadas (Anexo III)</t>
  </si>
  <si>
    <t>Estorno de Créditos das Operações Incentivadas (Anexo III)</t>
  </si>
  <si>
    <r>
      <t>Crédito do ICMS para Operações Incentivadas (Anexo I)</t>
    </r>
    <r>
      <rPr>
        <sz val="8"/>
        <color rgb="FFFF0000"/>
        <rFont val="Arial"/>
        <family val="2"/>
      </rPr>
      <t xml:space="preserve"> </t>
    </r>
  </si>
  <si>
    <t>Estorno de Débitos para Operações Incentivadas (Anexo III)</t>
  </si>
  <si>
    <t>Outros Créditos para Operações Incentivadas (Anexo III)</t>
  </si>
  <si>
    <t>Débito do ICMS das Operações Incentivadas (Anexo II, exceto o débito do item 2)</t>
  </si>
  <si>
    <t>Débito do ICMS das Saídas a Título de Bonificação ou Semelhante Incentivadas</t>
  </si>
  <si>
    <t>Saldo Credor do Período Anterior das Operações Incentivadas</t>
  </si>
  <si>
    <t>Saldo Credor do Período Anterior das Operações Não Incentivadas</t>
  </si>
  <si>
    <t>Percentual da Industrialização em Outros Estados                 
[(2 / 1) x 100]</t>
  </si>
  <si>
    <t>Percentual Excedente s/ o Total das Saídas 
(3 - 30%)</t>
  </si>
  <si>
    <t xml:space="preserve">Percentual Excedente s/ Industrialização Efetuada em Outros Estados                      
 [(1 x 4) / 2] </t>
  </si>
  <si>
    <t>Valor da Importação das Peças e Partes de Veículos</t>
  </si>
  <si>
    <t>A -  APURAÇÃO DOS SALDOS DAS OPERAÇÕES INCENTIVADAS</t>
  </si>
  <si>
    <t xml:space="preserve">B -  APURAÇÃO DOS SALDOS DAS OPERAÇÕES NÃO INCENTIVADAS </t>
  </si>
  <si>
    <t>C - DEMONSTRATIVO DE DÉBITOS REFERENTES À MERCADORIA IMPORTADA PARA COMERCIALIZAÇÃO</t>
  </si>
  <si>
    <t>GO090000 - Cheque Moradia (campo 4 do Reg. 1200)</t>
  </si>
  <si>
    <t>Recebido em Transferência (campo 5 do Reg. 1200)</t>
  </si>
  <si>
    <t>Saldo Credor da Linha Observações do Período Anterior  (campo 3 do Reg. 1200)</t>
  </si>
  <si>
    <t>GO090004 - Pagamento Antecipado ICMS Saída Interestadual (campo 4 do Reg. 1200)</t>
  </si>
  <si>
    <t>GO090006 - Pela diferença a maior, entre o ICMS pago em parcelas, em percentuais do imposto apurado no período anterior, e o valor apurado para o período de referência. IN 155/94, 841/07 (GSF) e posteriores (campo 4 do Reg. 1200)</t>
  </si>
  <si>
    <t>GO090007 - Cr. especial/pré-operacional para investimento autorizado por TARE. - RCTE - Art. 19 a 29 - Anexo IX e TARE (campo 4 do Reg. 1200)</t>
  </si>
  <si>
    <t>GO090008 - Cr. relativo ao adicional de 2% na alíquota do ICMS - PROTEGE. - CTE - Art. 27, § 5º e Art. 6 - IN 784/06 (campo 4 do Reg. 1200)</t>
  </si>
  <si>
    <t>GO090010 - Normal do ICMS do DARE pago, ao regularizar a operação, não se efetuar dentro do período de apuração e emitir o documento fiscal também. - RCTE - Art. 141, § 2º (campo 4 do Reg. 1200)</t>
  </si>
  <si>
    <t>GO090011 - Ref. ao valor pago, indevidamente, p/ erro de fato ocorrido na escrituração dos livros fiscais/DARE, mediante escrituração no per. de sua constatação, inclusive qdo autor. p/ Delegado Fiscal. -RCTE Art. 47, III, "a" e "b", §2º, I (campo 4 do Reg. 1200)</t>
  </si>
  <si>
    <t>GO090012 - Cr. Out. ao industrial alcooleiro do FOMENTAR ou PRODUZIR, na operação com álcool etílico anidro combustível. - RCTE - Art. 11, XXVI, anexo IX  (campo 4 do Reg. 1200)</t>
  </si>
  <si>
    <t>GO090013 - Cr. out. p/ ind. de veíc. aut. e fabric. de extintor do PRODUZIR - RCTE - Art. 11, LVII, c, Anexo IX. Mantido p/ sit. do art. 2º do Dec. 10008/21.(campo 4 do Reg. 1200)</t>
  </si>
  <si>
    <t>GO090014 - Cr. out. p/ o industrial de veículo automotor benef. do FOMENTAR - RCTE - Art. 11, LVIII, c, Anexo IX. Mantido p/ sit. do art. 2º do Dec. 10008/21. (campo 4 do Reg. 1200)</t>
  </si>
  <si>
    <t xml:space="preserve">GO090015 - Cr. out. p/ para a empresa benefic. do PRODUZIR, prod. de componente p/ aeronave/mont. de avião- RCTE - Art. 11, LIX, c, Anexo IX (campo 4 do Reg. 1200)
</t>
  </si>
  <si>
    <t xml:space="preserve">GO090018 Cr. out. p/ o ind de veíc aut benef do FOMENTAR ou PROGOIÁS - RCTE - Art. 11, LVIII, a, Anexo IX e IN 1498/2021-GSF.(campo 4 do Reg. 1200)
</t>
  </si>
  <si>
    <t xml:space="preserve">GO090019 - Cr. out. p/ o ind de veíc aut benef. do FOMENTAR ou PROGOIÁS - RCTE - Art. 11, LVIII, b, Anexo IX e IN 1498/2021. (campo 4 do Reg. 1200)
</t>
  </si>
  <si>
    <t xml:space="preserve">GO090020 - Cr. out. p/ o ind de veíc aut.e fab. de extintores benef. do PRODUZIR ou PROGOIÁS - RCTE - Art. 11, LVII, a, Anexo IX e IN 1498/2021-GSF. (campo 4 do Reg. 1200)
</t>
  </si>
  <si>
    <t xml:space="preserve">GO090021 - Cr. out. p/ o ind de veíc aut e fab. de extintores benef. do PRODUZIR ou PROGOIÁS – RCTE - Art. 11, LVII, b, Anexo IX e IN 1498/2021-GSF. (campo 4 do Reg. 1200)
</t>
  </si>
  <si>
    <t xml:space="preserve">GO090022 - Cr. out. p/ para a empresa benef. do PRODUZIR - RCTE - Art. 11, LIX, a, Anexo IX (campo 4 do Reg. 1200)
</t>
  </si>
  <si>
    <t xml:space="preserve">GO090023 - Cr. out. p/ para a empresa beneficiária do PRODUZIR, p/ a produção de componente p/ aeronave e p/ montagem de avião - RCTE - Art. 11, LIX, b, Anexo IX  (campo 4 do Reg. 1200)
</t>
  </si>
  <si>
    <t xml:space="preserve">GO090024 - Cr. out. para ind de grupos geradores de energia elét., benef. do PRODUZIR ou PROGOIÁS -RCTE - Art. 11, LX, a, Anexo IX e IN 1498/2021-GSF. (campo 4 do Reg. 1200)
</t>
  </si>
  <si>
    <t xml:space="preserve">GO090025 -Cr. out. para ind de grupos geradores de energia elétrica, beneficiária do PRODUZIR ou PROGOIÁS - RCTE - Art. 11, LX, b, Anexo IX e IN 1498/2021-GSF. (campo 4 do Reg. 1200)
</t>
  </si>
  <si>
    <t xml:space="preserve">GO090026 - Créd. outorg p/ o benef. do - PROGREDIR ou CENTROPRODUZIR. Condicionado a TARE. RCTE – Art. 11, LXIV, Anexo IX (campo 4 do Reg. 1200)
</t>
  </si>
  <si>
    <t xml:space="preserve">GO090027 - Crédito do ICMS pago em razão da não exportação de mercadorias remetidas com o fim específico de exportação/formação de lote. Art. 80 do Anexo XII do RCTE. (campo 4 do Reg. 1200)
</t>
  </si>
  <si>
    <t xml:space="preserve">GO090028 - Pagamento antecipado do ICMS - por Portaria de Regime Especial de Controle, Fiscalização e Arrecadação. - RCTE - Arts. 340 § 1º, I; 463  (campo 4 do Reg. 1200)
</t>
  </si>
  <si>
    <t xml:space="preserve">GO090029 - Cr. out. para a empresa ind. de g. geradores de energia elét., benef. do PRODUZIR - RCTE - Art. 11, LX, c, Anexo IX. Mantido p/ sit. art. 2º do Dec. 10008/21. (campo 4 do Reg. 1200)
</t>
  </si>
  <si>
    <t xml:space="preserve">GO090030 - Crédito do ICMS recebido em transferência para a quitação de débitos relacionados com o ICMS – Programa Regulariza. Lei nº 18.459/14 e Art. 15 IN nº 1182/14-GSF.
 (campo 4 do Reg. 1200)
</t>
  </si>
  <si>
    <t xml:space="preserve">GO090031 - Crédito out. industrial fabricante de cerveja e chopp beneficiário do PRODUZIR - RCTE - Art. 11, LXVII, Anexo IX. Mantido p/ sit. art. 2º do Dec. 10008/21.  (campo 4 do Reg. 1200)
</t>
  </si>
  <si>
    <t xml:space="preserve">GO090032 - Crédito para o contribuinte que houver efetuado o pagamento do ICMS normal na forma prevista na IN 1208/15-GSF -  Art. 5º da IN nº 1.208/15 - GSF.   (campo 4 do Reg. 1200)
</t>
  </si>
  <si>
    <t xml:space="preserve">GO090033 - Crédito para o contribuinte que houver efetuado o pagamento do ICMS normal na forma prevista na IN 1209/15-GSF - Art. 4º da IN nº 1.209/15 - GSF.  (campo 4 do Reg. 1200)
</t>
  </si>
  <si>
    <t xml:space="preserve">GO090034 - Crédito para o contribuinte que houver efetuado o pagamento do ICMS normal na forma prevista na IN 1213/15-GSF - Art. 4º da IN nº 1.213/15 - GSF.  (campo 4 do Reg. 1200)
</t>
  </si>
  <si>
    <t xml:space="preserve">GO090035 - Crédito para o contribuinte que houver efetuado o pagto. do ICMS normal na forma prevista na IN 1220/15-GSF (parcelado)- Art. 5º da IN 1.220/15GSF  (campo 4 do Reg. 1200)
</t>
  </si>
  <si>
    <t xml:space="preserve">GO090036 - Crédito para o contribuinte que houver efetuado o pagamento do ICMS normal na forma prevista na IN 1219/15-GSF (parcelado) - Art. 5º da IN nº 1.219/15-GSF  (campo 4 do Reg. 1200)
</t>
  </si>
  <si>
    <t xml:space="preserve">GO090037 - Cr. outorgado p/ o estab. benef. do PRODUZIR/FOMENTAR ind. de prod. comest. result. de abate de aves  RCTE - Art. 12, IX do Anexo IX  (campo 4 do Reg. 1200)
</t>
  </si>
  <si>
    <t xml:space="preserve">GO090038 -Crédito para o contribuinte que houver efetuado o pagamento do ICMS normal na forma prevista na IN 1269/16-GSF ou parcelado  (campo 4 do Reg. 1200)
</t>
  </si>
  <si>
    <t xml:space="preserve">GO090039 - Crédito para o contribuinte que houver efetuado o pagamento do ICMS normal na forma prevista na IN 1265/16-GSF ou parcelado -  Art. 4º da IN nº 1.265/16 - GSF (campo 4 do Reg. 1200)
</t>
  </si>
  <si>
    <t xml:space="preserve">GO090040 - Crédito para o contribuinte que houver efetuado o pagamento do ICMS normal na forma prevista na IN 1266/16-GSF ou parcelado (campo 4 do Reg. 1200)
</t>
  </si>
  <si>
    <t xml:space="preserve">GO090041 - Crédito para o contribuinte que houver efetuado o pagamento do ICMS normal na forma prevista na IN 1267/16-GSF ou parcelado  (campo 4 do Reg. 1200)
</t>
  </si>
  <si>
    <t xml:space="preserve">GO090042 - Crédito para o contribuinte que houver efetuado o pagto. do ICMS normal na forma prevista na IN 1268/16-GSF ou parcelado (campo 4 do Reg. 1200)
</t>
  </si>
  <si>
    <t xml:space="preserve">GO090043 -Apropriação do cr. outorgado para o estab. beneficiário do PRODUZIR, fab de cerveja e chope - RCTE – Art. 12, X do Anexo IX.  (campo 4 do Reg. 1200)
</t>
  </si>
  <si>
    <t xml:space="preserve">GO090044 - Apropriação do crédito outorgado para o estabelecimento beneficiário do PRODUZIR, fabricante de atomatados - RCTE – Art. 12, XI do Anexo IX.  (campo 4 do Reg. 1200)
</t>
  </si>
  <si>
    <t xml:space="preserve">GO090045 - Crédito outorgado p/ benef. do PRODUZIR exec. obras infraestrutura - RCTE - Art. 11, LXVIII do Anexo IX (campo 4 do Reg. 1200)
</t>
  </si>
  <si>
    <t xml:space="preserve">GO090046 - Cr. out. ind de grupos geradores de energia elét., benef. do PRODUZIR - RCTE - Art. 11, LX, d, Anexo IX. Mantido p/ sit. art. 2º do Dec. 10008/21. (campo 4 do Reg. 1200)
</t>
  </si>
  <si>
    <t xml:space="preserve">GO090047 - Cr. out. para o PRODUZIR- fabricante de latas de alumínio para indústria de cerveja e outras bebidas. RCTE - Art. 12, XIV do Anexo IX  (campo 4 do Reg. 1200)
</t>
  </si>
  <si>
    <t xml:space="preserve">GO090048 - Crédito do ICMS recebido em transferência para a quitação de débitos relacionados com o ICMS, conforme medidas facilitadoras para quitação de débitos para com a fazenda pública estadual. Lei nº 19.738/17 e Art. 15 IN nº 1348/17-GSF.  (campo 4 do Reg. 1200)
</t>
  </si>
  <si>
    <t xml:space="preserve">GO090049 - Créd. Out. p/ ind. de conservas, atomatados e alimentos do PRODUZIR/FOMENTAR. RCTE - Art. 11, LXXIV, Anexo IX. Mantido p/ sit. art. 2º do Dec. 10008/21.  (campo 4 do Reg. 1200)
</t>
  </si>
  <si>
    <t xml:space="preserve">GO090052 - Créd. Out. de ICMS ref. à utilização extemporânea de incentivo do Programa Produzir consignado em Despacho autorizativo,  mediante Parecer.   (campo 4 do Reg. 1200)
</t>
  </si>
  <si>
    <t xml:space="preserve">GO090053 - Créd. Out. do ICMS a rec. destinado a Projeto Cultural, contribuinte  do Fomentar/PRODUZIR/PROGOIÁS. Art. 12, XIX, f, 1.1, Anexo IX.  (campo 4 do Reg. 1200)
</t>
  </si>
  <si>
    <t xml:space="preserve">GO090054 - Crédito do produtor detentor de TARE, correspondente ao imposto retido pelo substituto tributário nas operações com B100 – RCTE, Anexo XII, Art. 262, I, “b”.  (campo 4 do Reg. 1200)
</t>
  </si>
  <si>
    <t xml:space="preserve">GO090055 - Crédito do Fomentar/Produzir, relacionado com op. ou prestação abrigada por benef. Fiscal, ou, tratamento trib. diferenciado prev. em lei específica, associados com o de manut. dos créd. pela entrada. Dec. 10089/22.  (campo 4 do Reg. 1200)
</t>
  </si>
  <si>
    <t xml:space="preserve">GO090056 - Antecipação de ICMS de imposto apropriado em decorrência de pagamento antecipado pela futura operação interna. § único do Art. 59-F do Anexo VIII do RCTE.  (campo 4 do Reg. 1200)
</t>
  </si>
  <si>
    <t xml:space="preserve">GO090057 - Crédito Outorgado para Industrial Produtor de EHC conforme percentuais estabelecidos na legislação. Lei 21.577/22, Art. 2º, II e IV e IN 1.531/22-GSE.  (campo 4 do Reg. 1200)
</t>
  </si>
  <si>
    <t>Crédito Referente Saldo Credor do Período das Operações Não Incentivadas (42)</t>
  </si>
  <si>
    <t xml:space="preserve">GO01 - Dedução do ICMS normal </t>
  </si>
  <si>
    <t xml:space="preserve">GO02 - Compensação de auto de infração </t>
  </si>
  <si>
    <t>GO03 - Transferência de crédito</t>
  </si>
  <si>
    <t xml:space="preserve">GO04 - Restituição de crédito em moeda </t>
  </si>
  <si>
    <t xml:space="preserve">GO05 - Dedução do ICMS Substituição Tributária apurado no mês (Substituto) </t>
  </si>
  <si>
    <t xml:space="preserve">GO06 - Compensação com documento de arrecadação (Substituição Tributária) </t>
  </si>
  <si>
    <t xml:space="preserve">GO07 - Estorno de Crédito </t>
  </si>
  <si>
    <t>GO08 - Dedução do ICMS Operações não Incentivadas - FOMENTAR /PRODUZIR</t>
  </si>
  <si>
    <t>GO09 - Dedução do ICMS média - FOMENTAR /PRODUZIR</t>
  </si>
  <si>
    <t xml:space="preserve">GO10 - Dedução do ICMS parcela não Financiada - FOMENTAR/PRODUZIR </t>
  </si>
  <si>
    <t>GO11 - Ressarcimento</t>
  </si>
  <si>
    <t>***OBS: os códigos GO090050 e GO090051 não farão parte do demonstrativo acima, visto que sua utilização na apuração é por meio de crédito e não por dedução.</t>
  </si>
  <si>
    <t>Débito do ICMS das Operações Não Incentivadas  (Não constam no Anexo II)</t>
  </si>
  <si>
    <t>Outros Débitos das Operações Não Incentivadas (Não constam no Anexo III)</t>
  </si>
  <si>
    <t>Estorno de Créditos das Operações Não Incentivadas (Não constam no Anexo III)</t>
  </si>
  <si>
    <t>ICMS Excedente Industrialização Fora do Estado Não Sujeito ao Incentivo - FOMENTAR</t>
  </si>
  <si>
    <t>ICMS Excedente Importaçao de Peças e Partes de Veículos Não Sujeito ao Incentivo - FOMENTAR</t>
  </si>
  <si>
    <t>Crédito do ICMS para Operações Não Incentivadas (Não constam no Anexo I)</t>
  </si>
  <si>
    <t>Outros Créditos para Operações Não Incentivadas (Não constam no Anexo III)</t>
  </si>
  <si>
    <t>Estorno de Débitos para Operações Não Incentivadas (Não constam no Anexo III)</t>
  </si>
  <si>
    <t>Deduções (116)</t>
  </si>
  <si>
    <r>
      <t xml:space="preserve">DEMONSTRATIVO DA APURAÇÃO MENSAL - FOMENTAR/PRODUZIR/MICROPRODUZIR
</t>
    </r>
    <r>
      <rPr>
        <b/>
        <sz val="10"/>
        <rFont val="Arial"/>
        <family val="2"/>
      </rPr>
      <t xml:space="preserve">- a partir de 01/01/2023 - </t>
    </r>
    <r>
      <rPr>
        <b/>
        <sz val="11"/>
        <rFont val="Arial"/>
        <family val="2"/>
      </rPr>
      <t xml:space="preserve">                       </t>
    </r>
  </si>
  <si>
    <t>D - DEMONSTRATIVO DOS CRÉDITOS ESCRITURADOS NA LINHA OBSERVAÇÕES DO LRA (REG 1200)</t>
  </si>
  <si>
    <t>Saldo Devedor do ICMS das Operações Incentivadas [(1+2+3+4)-(5+6+7+8+9)]</t>
  </si>
  <si>
    <t>Saldo do ICMS a Pagar por Média  (11-12)</t>
  </si>
  <si>
    <t>ICMS Base para Fomentar/Produzir (10-11)</t>
  </si>
  <si>
    <t>ICMS Sujeito a Financiamento [(14x15)/100]</t>
  </si>
  <si>
    <t>ICMS Excedente Importação Não Sujeito ao Incentivo (51) - FOMENTAR</t>
  </si>
  <si>
    <t>ICMS Financiado  (16)-(17+18+19)</t>
  </si>
  <si>
    <t>Saldo do ICMS da Parcela Não Financiada (14-16)</t>
  </si>
  <si>
    <t>Saldo do ICMS a Pagar da Parcela Não Financiada (21-22)</t>
  </si>
  <si>
    <t>Saldo Credor do Período [(5+6+7+8+9)-(1+2+3+4)]</t>
  </si>
  <si>
    <t>Saldo Credor a Transportar para o Período Seguinte (24-25)</t>
  </si>
  <si>
    <t>Crédito Referente Saldo Credor do Período das Operações Incentivadas  (25)</t>
  </si>
  <si>
    <t>Saldo Devedor do ICMS das Operações Não Incentivadas [(27+28+29+30+31)-(32+33+34+35+36)]</t>
  </si>
  <si>
    <t>Deduções (114)</t>
  </si>
  <si>
    <t>Saldo do ICMS a Pagar das Operações Não Incentivadas (37-38)</t>
  </si>
  <si>
    <t xml:space="preserve">Saldo Credor do Período [(32+33+34+35+36)-(27+28+29+30+31)] </t>
  </si>
  <si>
    <t>Saldo Credor a Transp para o Período Seguinte (40-41)</t>
  </si>
  <si>
    <t>Percentual das Operações de Importação [(45/46)x100]</t>
  </si>
  <si>
    <t>ICMS sobre Importação Excedente [48x(49/45)]</t>
  </si>
  <si>
    <t>ICMS sobre Importação Excedente Não Sujeito a Incentivo [(50x15)/100]</t>
  </si>
  <si>
    <r>
      <t>ICMS sobre Importação da Parcela Não Financiada {[48x(</t>
    </r>
    <r>
      <rPr>
        <b/>
        <sz val="8"/>
        <color rgb="FFFF0000"/>
        <rFont val="Arial"/>
        <family val="2"/>
      </rPr>
      <t>100%</t>
    </r>
    <r>
      <rPr>
        <b/>
        <sz val="8"/>
        <rFont val="Arial"/>
        <family val="2"/>
      </rPr>
      <t>- 15)]/100}</t>
    </r>
  </si>
  <si>
    <t>Saldo do ICMS sobre Importação a Pagar (51+53)</t>
  </si>
  <si>
    <t>Total dos Créditos (55 a 105)</t>
  </si>
  <si>
    <t>Total das Deduções/Compensações (107 a 117)</t>
  </si>
  <si>
    <t>Saldo Credor Total do ICMS da Linha Observações a Transportar para Período Seguinte Reg. 1200 [(106) - (118)]</t>
  </si>
  <si>
    <t>Deduções (115)</t>
  </si>
  <si>
    <r>
      <t xml:space="preserve">(21 x </t>
    </r>
    <r>
      <rPr>
        <b/>
        <sz val="7"/>
        <color rgb="FFFF0000"/>
        <rFont val="Arial"/>
        <family val="2"/>
      </rPr>
      <t>15*)</t>
    </r>
  </si>
  <si>
    <r>
      <rPr>
        <b/>
        <sz val="7"/>
        <color rgb="FFFF0000"/>
        <rFont val="Arial"/>
        <family val="2"/>
      </rPr>
      <t>15*</t>
    </r>
    <r>
      <rPr>
        <b/>
        <sz val="7"/>
        <rFont val="Arial"/>
        <family val="2"/>
      </rPr>
      <t xml:space="preserve"> - refere-se ao item </t>
    </r>
    <r>
      <rPr>
        <b/>
        <sz val="7"/>
        <color rgb="FFFF0000"/>
        <rFont val="Arial"/>
        <family val="2"/>
      </rPr>
      <t>15</t>
    </r>
    <r>
      <rPr>
        <b/>
        <sz val="7"/>
        <rFont val="Arial"/>
        <family val="2"/>
      </rPr>
      <t xml:space="preserve"> (percentagem do financiamento) da planilha "DEMONSTRATIVO DA APURAÇÃO MENSAL - FOMENTAR/PRODUZIR/MICROPRODUZIR" </t>
    </r>
  </si>
  <si>
    <r>
      <t xml:space="preserve">((17 X 18) X </t>
    </r>
    <r>
      <rPr>
        <b/>
        <sz val="7"/>
        <color rgb="FFFF0000"/>
        <rFont val="Arial"/>
        <family val="2"/>
      </rPr>
      <t>15*</t>
    </r>
    <r>
      <rPr>
        <b/>
        <sz val="7"/>
        <rFont val="Arial"/>
        <family val="2"/>
      </rPr>
      <t>)</t>
    </r>
  </si>
  <si>
    <r>
      <rPr>
        <b/>
        <sz val="7"/>
        <color rgb="FFFF0000"/>
        <rFont val="Arial"/>
        <family val="2"/>
      </rPr>
      <t>15*</t>
    </r>
    <r>
      <rPr>
        <b/>
        <sz val="7"/>
        <rFont val="Arial"/>
        <family val="2"/>
      </rPr>
      <t xml:space="preserve"> - refere-se ao item </t>
    </r>
    <r>
      <rPr>
        <b/>
        <sz val="7"/>
        <color rgb="FFFF0000"/>
        <rFont val="Arial"/>
        <family val="2"/>
      </rPr>
      <t xml:space="preserve">15 </t>
    </r>
    <r>
      <rPr>
        <b/>
        <sz val="7"/>
        <rFont val="Arial"/>
        <family val="2"/>
      </rPr>
      <t xml:space="preserve">(percentagem do financiamento) da planilha "DEMONSTRATIVO DA APURAÇÃO MENSAL - FOMENTAR/PRODUZIR/MICROPRODUZIR" </t>
    </r>
  </si>
  <si>
    <t>Total das Operações de Importação (43+44)</t>
  </si>
  <si>
    <t xml:space="preserve">Total das Entradas do Período </t>
  </si>
  <si>
    <t>ICMS sobre Importação</t>
  </si>
  <si>
    <r>
      <t xml:space="preserve">Mercadorias Importadas  Excedentes {[46x(47 - </t>
    </r>
    <r>
      <rPr>
        <sz val="8"/>
        <color rgb="FFFF0000"/>
        <rFont val="Arial"/>
        <family val="2"/>
      </rPr>
      <t>30%</t>
    </r>
    <r>
      <rPr>
        <sz val="8"/>
        <rFont val="Arial"/>
        <family val="2"/>
      </rPr>
      <t>)]/100}</t>
    </r>
  </si>
  <si>
    <t>ICMS sobre Importação Sujeito ao Incentivo (48-50)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</si>
</sst>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"/>
  </numFmts>
  <fonts count="29">
    <font>
      <sz val="10"/>
      <name val="Arial"/>
      <family val="2"/>
    </font>
    <font>
      <sz val="8"/>
      <name val="Arial"/>
      <family val="2"/>
    </font>
    <font>
      <sz val="7.5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color rgb="FFFF0000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sz val="6"/>
      <color indexed="8"/>
      <name val="Times New Roman"/>
      <family val="1"/>
    </font>
    <font>
      <sz val="6"/>
      <name val="Arial"/>
      <family val="2"/>
    </font>
    <font>
      <sz val="8"/>
      <color indexed="8"/>
      <name val="Times New Roman"/>
      <family val="1"/>
    </font>
    <font>
      <b/>
      <sz val="6"/>
      <name val="Arial"/>
      <family val="2"/>
    </font>
    <font>
      <b/>
      <sz val="6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8"/>
      <color rgb="FFFF0000"/>
      <name val="Arial"/>
      <family val="2"/>
    </font>
    <font>
      <b/>
      <sz val="7"/>
      <color rgb="FFFF000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i/>
      <sz val="8"/>
      <name val="Arial"/>
      <family val="2"/>
    </font>
    <font>
      <i/>
      <sz val="8"/>
      <color rgb="FFFF000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darkGray">
        <fgColor indexed="8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thin"/>
      <top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 style="thin"/>
      <right style="hair"/>
      <top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hair"/>
      <right/>
      <top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thin"/>
      <right style="hair"/>
      <top style="hair"/>
      <bottom style="thin"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hair"/>
    </border>
    <border>
      <left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/>
      <right style="hair"/>
      <top style="hair"/>
      <bottom/>
    </border>
    <border>
      <left style="thin"/>
      <right style="hair"/>
      <top/>
      <bottom/>
    </border>
    <border>
      <left style="hair"/>
      <right/>
      <top/>
      <bottom/>
    </border>
    <border>
      <left/>
      <right style="hair"/>
      <top/>
      <bottom/>
    </border>
    <border>
      <left style="thin"/>
      <right style="hair"/>
      <top style="hair"/>
      <bottom/>
    </border>
    <border>
      <left/>
      <right/>
      <top style="hair"/>
      <bottom style="thin"/>
    </border>
    <border>
      <left/>
      <right/>
      <top style="thin"/>
      <bottom style="hair"/>
    </border>
    <border>
      <left style="hair"/>
      <right style="thin"/>
      <top style="thin"/>
      <bottom/>
    </border>
    <border>
      <left style="hair"/>
      <right style="thin"/>
      <top/>
      <bottom/>
    </border>
    <border>
      <left style="hair"/>
      <right style="thin"/>
      <top style="hair"/>
      <bottom/>
    </border>
    <border>
      <left style="hair"/>
      <right style="thin"/>
      <top style="hair"/>
      <bottom style="thin"/>
    </border>
    <border>
      <left/>
      <right style="thin"/>
      <top style="hair"/>
      <bottom/>
    </border>
    <border>
      <left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hair"/>
      <right/>
      <top/>
      <bottom style="thin"/>
    </border>
    <border>
      <left/>
      <right style="hair"/>
      <top/>
      <bottom style="thin"/>
    </border>
    <border>
      <left style="hair"/>
      <right style="hair"/>
      <top style="thin"/>
      <bottom/>
    </border>
    <border>
      <left/>
      <right style="hair"/>
      <top style="thin"/>
      <bottom/>
    </border>
    <border>
      <left style="hair"/>
      <right/>
      <top style="thin"/>
      <bottom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365">
    <xf numFmtId="0" fontId="0" fillId="0" borderId="0" xfId="0"/>
    <xf numFmtId="0" fontId="0" fillId="0" borderId="0" xfId="0" applyProtection="1">
      <protection locked="0"/>
    </xf>
    <xf numFmtId="0" fontId="2" fillId="0" borderId="1" xfId="20" applyFont="1" applyBorder="1" applyAlignment="1">
      <alignment vertical="center"/>
      <protection/>
    </xf>
    <xf numFmtId="49" fontId="2" fillId="0" borderId="1" xfId="20" applyNumberFormat="1" applyFont="1" applyBorder="1" applyAlignment="1">
      <alignment vertical="center"/>
      <protection/>
    </xf>
    <xf numFmtId="0" fontId="2" fillId="0" borderId="2" xfId="20" applyFont="1" applyBorder="1" applyAlignment="1">
      <alignment vertical="center"/>
      <protection/>
    </xf>
    <xf numFmtId="0" fontId="2" fillId="0" borderId="3" xfId="20" applyFont="1" applyBorder="1" applyAlignment="1" applyProtection="1">
      <alignment vertical="center"/>
      <protection locked="0"/>
    </xf>
    <xf numFmtId="0" fontId="7" fillId="2" borderId="4" xfId="21" applyFont="1" applyFill="1" applyBorder="1" applyAlignment="1">
      <alignment horizontal="center" vertical="center"/>
      <protection/>
    </xf>
    <xf numFmtId="0" fontId="0" fillId="0" borderId="5" xfId="0" applyBorder="1"/>
    <xf numFmtId="0" fontId="0" fillId="0" borderId="6" xfId="0" applyBorder="1"/>
    <xf numFmtId="164" fontId="0" fillId="0" borderId="6" xfId="0" applyNumberFormat="1" applyBorder="1"/>
    <xf numFmtId="4" fontId="0" fillId="0" borderId="6" xfId="0" applyNumberFormat="1" applyBorder="1"/>
    <xf numFmtId="3" fontId="0" fillId="0" borderId="6" xfId="0" applyNumberFormat="1" applyBorder="1"/>
    <xf numFmtId="4" fontId="0" fillId="0" borderId="6" xfId="0" applyNumberFormat="1" applyBorder="1" applyAlignment="1">
      <alignment horizontal="right"/>
    </xf>
    <xf numFmtId="0" fontId="0" fillId="0" borderId="7" xfId="0" applyBorder="1"/>
    <xf numFmtId="0" fontId="0" fillId="0" borderId="8" xfId="0" applyBorder="1"/>
    <xf numFmtId="0" fontId="0" fillId="0" borderId="2" xfId="0" applyBorder="1"/>
    <xf numFmtId="0" fontId="12" fillId="0" borderId="0" xfId="0" applyFont="1" applyAlignment="1">
      <alignment horizontal="center" vertical="center" wrapText="1"/>
    </xf>
    <xf numFmtId="164" fontId="12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3" xfId="0" applyBorder="1"/>
    <xf numFmtId="0" fontId="12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4" fontId="0" fillId="0" borderId="0" xfId="0" applyNumberFormat="1" applyAlignment="1">
      <alignment horizontal="right"/>
    </xf>
    <xf numFmtId="0" fontId="13" fillId="0" borderId="0" xfId="0" applyFont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4" fillId="0" borderId="9" xfId="0" applyFont="1" applyBorder="1" applyAlignment="1">
      <alignment horizontal="center" vertical="center"/>
    </xf>
    <xf numFmtId="1" fontId="14" fillId="0" borderId="9" xfId="0" applyNumberFormat="1" applyFont="1" applyBorder="1" applyAlignment="1">
      <alignment horizontal="center" vertical="center"/>
    </xf>
    <xf numFmtId="1" fontId="14" fillId="0" borderId="10" xfId="0" applyNumberFormat="1" applyFont="1" applyBorder="1" applyAlignment="1">
      <alignment horizontal="center" vertical="center"/>
    </xf>
    <xf numFmtId="1" fontId="14" fillId="0" borderId="9" xfId="0" applyNumberFormat="1" applyFont="1" applyBorder="1" applyAlignment="1">
      <alignment horizontal="center" vertical="center" wrapText="1"/>
    </xf>
    <xf numFmtId="1" fontId="14" fillId="0" borderId="10" xfId="0" applyNumberFormat="1" applyFont="1" applyBorder="1" applyAlignment="1">
      <alignment horizontal="center" vertical="center" wrapText="1"/>
    </xf>
    <xf numFmtId="1" fontId="14" fillId="0" borderId="11" xfId="0" applyNumberFormat="1" applyFont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164" fontId="9" fillId="3" borderId="9" xfId="0" applyNumberFormat="1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/>
    </xf>
    <xf numFmtId="3" fontId="9" fillId="3" borderId="9" xfId="0" applyNumberFormat="1" applyFont="1" applyFill="1" applyBorder="1" applyAlignment="1">
      <alignment horizontal="center" vertical="center"/>
    </xf>
    <xf numFmtId="4" fontId="9" fillId="3" borderId="9" xfId="0" applyNumberFormat="1" applyFont="1" applyFill="1" applyBorder="1" applyAlignment="1">
      <alignment horizontal="center" vertical="center" wrapText="1"/>
    </xf>
    <xf numFmtId="4" fontId="9" fillId="3" borderId="10" xfId="0" applyNumberFormat="1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wrapText="1"/>
    </xf>
    <xf numFmtId="4" fontId="9" fillId="2" borderId="10" xfId="0" applyNumberFormat="1" applyFont="1" applyFill="1" applyBorder="1" applyAlignment="1">
      <alignment horizontal="center" vertical="center" wrapText="1"/>
    </xf>
    <xf numFmtId="4" fontId="9" fillId="2" borderId="12" xfId="0" applyNumberFormat="1" applyFont="1" applyFill="1" applyBorder="1" applyAlignment="1">
      <alignment horizontal="center" vertical="center" wrapText="1"/>
    </xf>
    <xf numFmtId="0" fontId="9" fillId="0" borderId="3" xfId="0" applyFont="1" applyBorder="1"/>
    <xf numFmtId="0" fontId="15" fillId="0" borderId="13" xfId="0" applyFont="1" applyBorder="1" applyAlignment="1" applyProtection="1">
      <alignment horizontal="left"/>
      <protection locked="0"/>
    </xf>
    <xf numFmtId="164" fontId="15" fillId="0" borderId="14" xfId="0" applyNumberFormat="1" applyFont="1" applyBorder="1" applyAlignment="1" applyProtection="1">
      <alignment horizontal="center"/>
      <protection locked="0"/>
    </xf>
    <xf numFmtId="0" fontId="15" fillId="0" borderId="15" xfId="0" applyFont="1" applyBorder="1" applyAlignment="1" applyProtection="1">
      <alignment horizontal="left"/>
      <protection locked="0"/>
    </xf>
    <xf numFmtId="3" fontId="15" fillId="0" borderId="15" xfId="0" applyNumberFormat="1" applyFont="1" applyBorder="1" applyAlignment="1" applyProtection="1">
      <alignment horizontal="right"/>
      <protection locked="0"/>
    </xf>
    <xf numFmtId="4" fontId="15" fillId="0" borderId="15" xfId="0" applyNumberFormat="1" applyFont="1" applyBorder="1" applyAlignment="1" applyProtection="1">
      <alignment horizontal="right"/>
      <protection locked="0"/>
    </xf>
    <xf numFmtId="4" fontId="15" fillId="0" borderId="16" xfId="0" applyNumberFormat="1" applyFont="1" applyBorder="1" applyAlignment="1" applyProtection="1">
      <alignment horizontal="right"/>
      <protection locked="0"/>
    </xf>
    <xf numFmtId="4" fontId="16" fillId="0" borderId="13" xfId="0" applyNumberFormat="1" applyFont="1" applyBorder="1"/>
    <xf numFmtId="4" fontId="16" fillId="0" borderId="15" xfId="0" applyNumberFormat="1" applyFont="1" applyBorder="1"/>
    <xf numFmtId="0" fontId="0" fillId="0" borderId="3" xfId="0" applyBorder="1" applyAlignment="1">
      <alignment horizontal="left"/>
    </xf>
    <xf numFmtId="0" fontId="15" fillId="0" borderId="17" xfId="0" applyFont="1" applyBorder="1" applyAlignment="1" applyProtection="1">
      <alignment horizontal="left"/>
      <protection locked="0"/>
    </xf>
    <xf numFmtId="164" fontId="15" fillId="0" borderId="18" xfId="0" applyNumberFormat="1" applyFont="1" applyBorder="1" applyAlignment="1" applyProtection="1">
      <alignment horizontal="center"/>
      <protection locked="0"/>
    </xf>
    <xf numFmtId="0" fontId="15" fillId="0" borderId="19" xfId="0" applyFont="1" applyBorder="1" applyAlignment="1" applyProtection="1">
      <alignment horizontal="left"/>
      <protection locked="0"/>
    </xf>
    <xf numFmtId="3" fontId="15" fillId="0" borderId="19" xfId="0" applyNumberFormat="1" applyFont="1" applyBorder="1" applyAlignment="1" applyProtection="1">
      <alignment horizontal="right"/>
      <protection locked="0"/>
    </xf>
    <xf numFmtId="4" fontId="15" fillId="0" borderId="19" xfId="0" applyNumberFormat="1" applyFont="1" applyBorder="1" applyAlignment="1" applyProtection="1">
      <alignment horizontal="right"/>
      <protection locked="0"/>
    </xf>
    <xf numFmtId="4" fontId="15" fillId="0" borderId="20" xfId="0" applyNumberFormat="1" applyFont="1" applyBorder="1" applyAlignment="1" applyProtection="1">
      <alignment horizontal="right"/>
      <protection locked="0"/>
    </xf>
    <xf numFmtId="4" fontId="16" fillId="0" borderId="21" xfId="0" applyNumberFormat="1" applyFont="1" applyBorder="1"/>
    <xf numFmtId="4" fontId="16" fillId="0" borderId="22" xfId="0" applyNumberFormat="1" applyFont="1" applyBorder="1"/>
    <xf numFmtId="4" fontId="15" fillId="0" borderId="22" xfId="0" applyNumberFormat="1" applyFont="1" applyBorder="1" applyAlignment="1" applyProtection="1">
      <alignment horizontal="right"/>
      <protection locked="0"/>
    </xf>
    <xf numFmtId="10" fontId="16" fillId="0" borderId="22" xfId="0" applyNumberFormat="1" applyFont="1" applyBorder="1" applyAlignment="1" applyProtection="1">
      <alignment horizontal="right"/>
      <protection locked="0"/>
    </xf>
    <xf numFmtId="4" fontId="16" fillId="0" borderId="23" xfId="0" applyNumberFormat="1" applyFont="1" applyBorder="1" applyAlignment="1">
      <alignment horizontal="right"/>
    </xf>
    <xf numFmtId="0" fontId="15" fillId="0" borderId="21" xfId="0" applyFont="1" applyBorder="1" applyAlignment="1" applyProtection="1">
      <alignment horizontal="left"/>
      <protection locked="0"/>
    </xf>
    <xf numFmtId="164" fontId="15" fillId="0" borderId="24" xfId="0" applyNumberFormat="1" applyFont="1" applyBorder="1" applyAlignment="1" applyProtection="1">
      <alignment horizontal="left"/>
      <protection locked="0"/>
    </xf>
    <xf numFmtId="0" fontId="15" fillId="0" borderId="22" xfId="0" applyFont="1" applyBorder="1" applyAlignment="1" applyProtection="1">
      <alignment horizontal="left"/>
      <protection locked="0"/>
    </xf>
    <xf numFmtId="3" fontId="15" fillId="0" borderId="22" xfId="0" applyNumberFormat="1" applyFont="1" applyBorder="1" applyAlignment="1" applyProtection="1">
      <alignment horizontal="right"/>
      <protection locked="0"/>
    </xf>
    <xf numFmtId="4" fontId="15" fillId="0" borderId="25" xfId="0" applyNumberFormat="1" applyFont="1" applyBorder="1" applyAlignment="1" applyProtection="1">
      <alignment horizontal="right"/>
      <protection locked="0"/>
    </xf>
    <xf numFmtId="4" fontId="17" fillId="0" borderId="3" xfId="0" applyNumberFormat="1" applyFont="1" applyBorder="1" applyAlignment="1">
      <alignment horizontal="right"/>
    </xf>
    <xf numFmtId="0" fontId="15" fillId="0" borderId="26" xfId="0" applyFont="1" applyBorder="1" applyAlignment="1" applyProtection="1">
      <alignment horizontal="left"/>
      <protection locked="0"/>
    </xf>
    <xf numFmtId="164" fontId="15" fillId="0" borderId="27" xfId="0" applyNumberFormat="1" applyFont="1" applyBorder="1" applyAlignment="1" applyProtection="1">
      <alignment horizontal="left"/>
      <protection locked="0"/>
    </xf>
    <xf numFmtId="0" fontId="15" fillId="0" borderId="28" xfId="0" applyFont="1" applyBorder="1" applyAlignment="1" applyProtection="1">
      <alignment horizontal="left"/>
      <protection locked="0"/>
    </xf>
    <xf numFmtId="3" fontId="15" fillId="0" borderId="28" xfId="0" applyNumberFormat="1" applyFont="1" applyBorder="1" applyAlignment="1" applyProtection="1">
      <alignment horizontal="right"/>
      <protection locked="0"/>
    </xf>
    <xf numFmtId="4" fontId="15" fillId="0" borderId="28" xfId="0" applyNumberFormat="1" applyFont="1" applyBorder="1" applyAlignment="1" applyProtection="1">
      <alignment horizontal="right"/>
      <protection locked="0"/>
    </xf>
    <xf numFmtId="4" fontId="15" fillId="0" borderId="29" xfId="0" applyNumberFormat="1" applyFont="1" applyBorder="1" applyAlignment="1" applyProtection="1">
      <alignment horizontal="right"/>
      <protection locked="0"/>
    </xf>
    <xf numFmtId="4" fontId="16" fillId="0" borderId="26" xfId="0" applyNumberFormat="1" applyFont="1" applyBorder="1"/>
    <xf numFmtId="4" fontId="16" fillId="0" borderId="28" xfId="0" applyNumberFormat="1" applyFont="1" applyBorder="1"/>
    <xf numFmtId="10" fontId="16" fillId="0" borderId="28" xfId="0" applyNumberFormat="1" applyFont="1" applyBorder="1" applyAlignment="1" applyProtection="1">
      <alignment horizontal="right"/>
      <protection locked="0"/>
    </xf>
    <xf numFmtId="4" fontId="19" fillId="4" borderId="9" xfId="0" applyNumberFormat="1" applyFont="1" applyFill="1" applyBorder="1" applyAlignment="1">
      <alignment horizontal="right"/>
    </xf>
    <xf numFmtId="4" fontId="18" fillId="0" borderId="9" xfId="0" applyNumberFormat="1" applyFont="1" applyBorder="1" applyAlignment="1">
      <alignment horizontal="right"/>
    </xf>
    <xf numFmtId="4" fontId="19" fillId="0" borderId="9" xfId="0" applyNumberFormat="1" applyFont="1" applyBorder="1" applyAlignment="1">
      <alignment horizontal="right"/>
    </xf>
    <xf numFmtId="4" fontId="19" fillId="4" borderId="10" xfId="0" applyNumberFormat="1" applyFont="1" applyFill="1" applyBorder="1" applyAlignment="1">
      <alignment horizontal="right"/>
    </xf>
    <xf numFmtId="4" fontId="19" fillId="4" borderId="30" xfId="0" applyNumberFormat="1" applyFont="1" applyFill="1" applyBorder="1" applyAlignment="1">
      <alignment horizontal="right"/>
    </xf>
    <xf numFmtId="0" fontId="0" fillId="0" borderId="10" xfId="0" applyBorder="1"/>
    <xf numFmtId="0" fontId="14" fillId="0" borderId="31" xfId="0" applyFont="1" applyBorder="1" applyAlignment="1">
      <alignment horizontal="left"/>
    </xf>
    <xf numFmtId="164" fontId="14" fillId="0" borderId="31" xfId="0" applyNumberFormat="1" applyFont="1" applyBorder="1" applyAlignment="1">
      <alignment horizontal="left"/>
    </xf>
    <xf numFmtId="4" fontId="14" fillId="0" borderId="31" xfId="0" applyNumberFormat="1" applyFont="1" applyBorder="1" applyAlignment="1">
      <alignment horizontal="right"/>
    </xf>
    <xf numFmtId="4" fontId="20" fillId="0" borderId="31" xfId="0" applyNumberFormat="1" applyFont="1" applyBorder="1" applyAlignment="1">
      <alignment horizontal="right"/>
    </xf>
    <xf numFmtId="0" fontId="20" fillId="0" borderId="31" xfId="0" applyFont="1" applyBorder="1" applyAlignment="1">
      <alignment horizontal="left"/>
    </xf>
    <xf numFmtId="4" fontId="20" fillId="0" borderId="31" xfId="0" applyNumberFormat="1" applyFont="1" applyBorder="1" applyAlignment="1">
      <alignment horizontal="center"/>
    </xf>
    <xf numFmtId="4" fontId="17" fillId="0" borderId="30" xfId="0" applyNumberFormat="1" applyFont="1" applyBorder="1" applyAlignment="1">
      <alignment horizontal="right"/>
    </xf>
    <xf numFmtId="164" fontId="0" fillId="0" borderId="0" xfId="0" applyNumberFormat="1" applyProtection="1">
      <protection locked="0"/>
    </xf>
    <xf numFmtId="164" fontId="0" fillId="0" borderId="0" xfId="0" applyNumberFormat="1"/>
    <xf numFmtId="0" fontId="12" fillId="0" borderId="6" xfId="0" applyFont="1" applyBorder="1" applyAlignment="1">
      <alignment horizontal="center" vertical="center" wrapText="1"/>
    </xf>
    <xf numFmtId="164" fontId="12" fillId="0" borderId="6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2" borderId="4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4" fontId="9" fillId="3" borderId="10" xfId="0" applyNumberFormat="1" applyFont="1" applyFill="1" applyBorder="1" applyAlignment="1">
      <alignment horizontal="center" vertical="center" wrapText="1"/>
    </xf>
    <xf numFmtId="4" fontId="9" fillId="3" borderId="4" xfId="0" applyNumberFormat="1" applyFont="1" applyFill="1" applyBorder="1" applyAlignment="1">
      <alignment horizontal="center" vertical="center" wrapText="1"/>
    </xf>
    <xf numFmtId="1" fontId="14" fillId="0" borderId="9" xfId="0" applyNumberFormat="1" applyFont="1" applyBorder="1" applyAlignment="1" applyProtection="1">
      <alignment horizontal="center" vertical="center" wrapText="1"/>
      <protection locked="0"/>
    </xf>
    <xf numFmtId="1" fontId="14" fillId="0" borderId="9" xfId="0" applyNumberFormat="1" applyFont="1" applyBorder="1" applyAlignment="1" applyProtection="1">
      <alignment horizontal="center" vertical="center"/>
      <protection locked="0"/>
    </xf>
    <xf numFmtId="0" fontId="15" fillId="0" borderId="22" xfId="0" applyFont="1" applyBorder="1" applyAlignment="1" applyProtection="1">
      <alignment horizontal="right"/>
      <protection locked="0"/>
    </xf>
    <xf numFmtId="0" fontId="7" fillId="5" borderId="32" xfId="21" applyFont="1" applyFill="1" applyBorder="1" applyAlignment="1">
      <alignment horizontal="center" vertical="center"/>
      <protection/>
    </xf>
    <xf numFmtId="0" fontId="7" fillId="5" borderId="33" xfId="21" applyFont="1" applyFill="1" applyBorder="1" applyAlignment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2" fillId="0" borderId="5" xfId="20" applyFont="1" applyBorder="1" applyAlignment="1">
      <alignment vertical="center"/>
      <protection/>
    </xf>
    <xf numFmtId="0" fontId="2" fillId="0" borderId="6" xfId="20" applyFont="1" applyBorder="1" applyAlignment="1">
      <alignment vertical="center"/>
      <protection/>
    </xf>
    <xf numFmtId="49" fontId="2" fillId="0" borderId="6" xfId="20" applyNumberFormat="1" applyFont="1" applyBorder="1" applyAlignment="1">
      <alignment vertical="center"/>
      <protection/>
    </xf>
    <xf numFmtId="4" fontId="3" fillId="0" borderId="6" xfId="20" applyNumberFormat="1" applyFont="1" applyBorder="1" applyAlignment="1">
      <alignment horizontal="right" vertical="center"/>
      <protection/>
    </xf>
    <xf numFmtId="0" fontId="2" fillId="0" borderId="7" xfId="20" applyFont="1" applyBorder="1" applyAlignment="1" applyProtection="1">
      <alignment vertical="center"/>
      <protection locked="0"/>
    </xf>
    <xf numFmtId="4" fontId="3" fillId="0" borderId="1" xfId="20" applyNumberFormat="1" applyFont="1" applyBorder="1" applyAlignment="1">
      <alignment horizontal="right" vertical="center"/>
      <protection/>
    </xf>
    <xf numFmtId="0" fontId="1" fillId="0" borderId="34" xfId="21" applyFont="1" applyBorder="1" applyAlignment="1">
      <alignment horizontal="center" vertical="center"/>
      <protection/>
    </xf>
    <xf numFmtId="49" fontId="1" fillId="0" borderId="19" xfId="21" applyNumberFormat="1" applyFont="1" applyBorder="1" applyAlignment="1">
      <alignment horizontal="center" vertical="center"/>
      <protection/>
    </xf>
    <xf numFmtId="0" fontId="1" fillId="0" borderId="35" xfId="21" applyFont="1" applyBorder="1" applyAlignment="1">
      <alignment vertical="center"/>
      <protection/>
    </xf>
    <xf numFmtId="0" fontId="1" fillId="0" borderId="35" xfId="20" applyBorder="1" applyAlignment="1">
      <alignment vertical="center"/>
      <protection/>
    </xf>
    <xf numFmtId="0" fontId="1" fillId="0" borderId="36" xfId="21" applyFont="1" applyBorder="1" applyAlignment="1">
      <alignment horizontal="center" vertical="center"/>
      <protection/>
    </xf>
    <xf numFmtId="49" fontId="1" fillId="0" borderId="22" xfId="21" applyNumberFormat="1" applyFont="1" applyBorder="1" applyAlignment="1">
      <alignment horizontal="center" vertical="center"/>
      <protection/>
    </xf>
    <xf numFmtId="0" fontId="1" fillId="0" borderId="37" xfId="21" applyFont="1" applyBorder="1" applyAlignment="1">
      <alignment vertical="center"/>
      <protection/>
    </xf>
    <xf numFmtId="0" fontId="1" fillId="0" borderId="37" xfId="20" applyBorder="1" applyAlignment="1">
      <alignment vertical="center"/>
      <protection/>
    </xf>
    <xf numFmtId="49" fontId="1" fillId="0" borderId="22" xfId="20" applyNumberFormat="1" applyBorder="1" applyAlignment="1">
      <alignment horizontal="center" vertical="center"/>
      <protection/>
    </xf>
    <xf numFmtId="0" fontId="8" fillId="0" borderId="37" xfId="20" applyFont="1" applyBorder="1" applyAlignment="1">
      <alignment vertical="center"/>
      <protection/>
    </xf>
    <xf numFmtId="49" fontId="9" fillId="0" borderId="22" xfId="21" applyNumberFormat="1" applyFont="1" applyBorder="1" applyAlignment="1">
      <alignment horizontal="center" vertical="center"/>
      <protection/>
    </xf>
    <xf numFmtId="0" fontId="9" fillId="0" borderId="37" xfId="21" applyFont="1" applyBorder="1" applyAlignment="1">
      <alignment vertical="center"/>
      <protection/>
    </xf>
    <xf numFmtId="0" fontId="9" fillId="0" borderId="37" xfId="20" applyFont="1" applyBorder="1" applyAlignment="1">
      <alignment vertical="center"/>
      <protection/>
    </xf>
    <xf numFmtId="0" fontId="1" fillId="0" borderId="38" xfId="20" applyBorder="1" applyAlignment="1">
      <alignment vertical="center"/>
      <protection/>
    </xf>
    <xf numFmtId="0" fontId="9" fillId="0" borderId="35" xfId="20" applyFont="1" applyBorder="1" applyAlignment="1">
      <alignment vertical="center"/>
      <protection/>
    </xf>
    <xf numFmtId="0" fontId="1" fillId="6" borderId="37" xfId="21" applyFont="1" applyFill="1" applyBorder="1" applyAlignment="1">
      <alignment vertical="center"/>
      <protection/>
    </xf>
    <xf numFmtId="0" fontId="1" fillId="0" borderId="37" xfId="20" applyBorder="1" applyAlignment="1">
      <alignment horizontal="right" vertical="center"/>
      <protection/>
    </xf>
    <xf numFmtId="49" fontId="9" fillId="0" borderId="39" xfId="21" applyNumberFormat="1" applyFont="1" applyBorder="1" applyAlignment="1">
      <alignment horizontal="center" vertical="center"/>
      <protection/>
    </xf>
    <xf numFmtId="0" fontId="9" fillId="0" borderId="38" xfId="21" applyFont="1" applyBorder="1" applyAlignment="1">
      <alignment vertical="center"/>
      <protection/>
    </xf>
    <xf numFmtId="0" fontId="9" fillId="0" borderId="38" xfId="20" applyFont="1" applyBorder="1" applyAlignment="1">
      <alignment vertical="center"/>
      <protection/>
    </xf>
    <xf numFmtId="49" fontId="9" fillId="0" borderId="39" xfId="20" applyNumberFormat="1" applyFont="1" applyBorder="1" applyAlignment="1">
      <alignment horizontal="center" vertical="center"/>
      <protection/>
    </xf>
    <xf numFmtId="0" fontId="1" fillId="0" borderId="1" xfId="20" applyBorder="1" applyAlignment="1">
      <alignment horizontal="center" vertical="center"/>
      <protection/>
    </xf>
    <xf numFmtId="49" fontId="1" fillId="0" borderId="1" xfId="20" applyNumberFormat="1" applyBorder="1" applyAlignment="1">
      <alignment horizontal="center" vertical="center"/>
      <protection/>
    </xf>
    <xf numFmtId="0" fontId="2" fillId="0" borderId="1" xfId="21" applyFont="1" applyBorder="1" applyAlignment="1">
      <alignment vertical="center"/>
      <protection/>
    </xf>
    <xf numFmtId="0" fontId="1" fillId="0" borderId="1" xfId="20" applyBorder="1" applyAlignment="1">
      <alignment vertical="center"/>
      <protection/>
    </xf>
    <xf numFmtId="0" fontId="1" fillId="0" borderId="34" xfId="20" applyBorder="1" applyAlignment="1">
      <alignment horizontal="center" vertical="center"/>
      <protection/>
    </xf>
    <xf numFmtId="49" fontId="1" fillId="0" borderId="15" xfId="20" applyNumberFormat="1" applyBorder="1" applyAlignment="1">
      <alignment horizontal="center" vertical="center"/>
      <protection/>
    </xf>
    <xf numFmtId="4" fontId="1" fillId="0" borderId="3" xfId="20" applyNumberFormat="1" applyBorder="1" applyAlignment="1" applyProtection="1">
      <alignment vertical="center"/>
      <protection locked="0"/>
    </xf>
    <xf numFmtId="49" fontId="9" fillId="0" borderId="28" xfId="21" applyNumberFormat="1" applyFont="1" applyBorder="1" applyAlignment="1">
      <alignment horizontal="center" vertical="center"/>
      <protection/>
    </xf>
    <xf numFmtId="0" fontId="9" fillId="0" borderId="28" xfId="21" applyFont="1" applyBorder="1" applyAlignment="1">
      <alignment vertical="center"/>
      <protection/>
    </xf>
    <xf numFmtId="0" fontId="9" fillId="0" borderId="29" xfId="20" applyFont="1" applyBorder="1" applyAlignment="1">
      <alignment vertical="center"/>
      <protection/>
    </xf>
    <xf numFmtId="0" fontId="9" fillId="0" borderId="27" xfId="20" applyFont="1" applyBorder="1" applyAlignment="1">
      <alignment vertical="center"/>
      <protection/>
    </xf>
    <xf numFmtId="0" fontId="9" fillId="0" borderId="31" xfId="21" applyFont="1" applyBorder="1" applyAlignment="1">
      <alignment horizontal="center" vertical="center"/>
      <protection/>
    </xf>
    <xf numFmtId="49" fontId="9" fillId="0" borderId="31" xfId="21" applyNumberFormat="1" applyFont="1" applyBorder="1" applyAlignment="1">
      <alignment horizontal="center" vertical="center"/>
      <protection/>
    </xf>
    <xf numFmtId="0" fontId="9" fillId="0" borderId="31" xfId="21" applyFont="1" applyBorder="1" applyAlignment="1">
      <alignment vertical="center"/>
      <protection/>
    </xf>
    <xf numFmtId="0" fontId="9" fillId="0" borderId="31" xfId="20" applyFont="1" applyBorder="1" applyAlignment="1">
      <alignment vertical="center"/>
      <protection/>
    </xf>
    <xf numFmtId="4" fontId="3" fillId="0" borderId="31" xfId="20" applyNumberFormat="1" applyFont="1" applyBorder="1" applyAlignment="1">
      <alignment horizontal="right" vertical="center"/>
      <protection/>
    </xf>
    <xf numFmtId="0" fontId="1" fillId="0" borderId="17" xfId="21" applyFont="1" applyBorder="1" applyAlignment="1">
      <alignment horizontal="center" vertical="center"/>
      <protection/>
    </xf>
    <xf numFmtId="49" fontId="1" fillId="0" borderId="35" xfId="21" applyNumberFormat="1" applyFont="1" applyBorder="1" applyAlignment="1">
      <alignment horizontal="center" vertical="center"/>
      <protection/>
    </xf>
    <xf numFmtId="49" fontId="1" fillId="0" borderId="24" xfId="21" applyNumberFormat="1" applyFont="1" applyBorder="1" applyAlignment="1">
      <alignment horizontal="center" vertical="center"/>
      <protection/>
    </xf>
    <xf numFmtId="49" fontId="1" fillId="0" borderId="38" xfId="21" applyNumberFormat="1" applyFont="1" applyBorder="1" applyAlignment="1">
      <alignment horizontal="center" vertical="center"/>
      <protection/>
    </xf>
    <xf numFmtId="0" fontId="9" fillId="0" borderId="40" xfId="21" applyFont="1" applyBorder="1" applyAlignment="1">
      <alignment horizontal="left" vertical="center"/>
      <protection/>
    </xf>
    <xf numFmtId="0" fontId="9" fillId="0" borderId="38" xfId="21" applyFont="1" applyBorder="1" applyAlignment="1">
      <alignment horizontal="left" vertical="center"/>
      <protection/>
    </xf>
    <xf numFmtId="0" fontId="9" fillId="0" borderId="41" xfId="21" applyFont="1" applyBorder="1" applyAlignment="1">
      <alignment horizontal="left" vertical="center"/>
      <protection/>
    </xf>
    <xf numFmtId="0" fontId="1" fillId="0" borderId="42" xfId="21" applyFont="1" applyBorder="1" applyAlignment="1">
      <alignment horizontal="center" vertical="center"/>
      <protection/>
    </xf>
    <xf numFmtId="0" fontId="1" fillId="0" borderId="43" xfId="21" applyFont="1" applyBorder="1" applyAlignment="1">
      <alignment horizontal="left" vertical="center"/>
      <protection/>
    </xf>
    <xf numFmtId="0" fontId="1" fillId="0" borderId="44" xfId="21" applyFont="1" applyBorder="1" applyAlignment="1">
      <alignment horizontal="left" vertical="center"/>
      <protection/>
    </xf>
    <xf numFmtId="0" fontId="1" fillId="0" borderId="45" xfId="21" applyFont="1" applyBorder="1" applyAlignment="1">
      <alignment horizontal="center" vertical="center"/>
      <protection/>
    </xf>
    <xf numFmtId="0" fontId="9" fillId="0" borderId="45" xfId="21" applyFont="1" applyBorder="1" applyAlignment="1">
      <alignment horizontal="center" vertical="center"/>
      <protection/>
    </xf>
    <xf numFmtId="49" fontId="9" fillId="0" borderId="38" xfId="21" applyNumberFormat="1" applyFont="1" applyBorder="1" applyAlignment="1">
      <alignment horizontal="center" vertical="center"/>
      <protection/>
    </xf>
    <xf numFmtId="0" fontId="9" fillId="0" borderId="26" xfId="21" applyFont="1" applyBorder="1" applyAlignment="1">
      <alignment horizontal="center" vertical="center"/>
      <protection/>
    </xf>
    <xf numFmtId="49" fontId="9" fillId="0" borderId="46" xfId="21" applyNumberFormat="1" applyFont="1" applyBorder="1" applyAlignment="1">
      <alignment horizontal="center" vertical="center"/>
      <protection/>
    </xf>
    <xf numFmtId="0" fontId="3" fillId="0" borderId="2" xfId="0" applyFont="1" applyBorder="1" applyAlignment="1">
      <alignment vertical="center"/>
    </xf>
    <xf numFmtId="4" fontId="7" fillId="2" borderId="4" xfId="21" applyNumberFormat="1" applyFont="1" applyFill="1" applyBorder="1" applyAlignment="1">
      <alignment horizontal="center" vertical="center"/>
      <protection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3" fontId="1" fillId="0" borderId="16" xfId="0" applyNumberFormat="1" applyFont="1" applyBorder="1" applyAlignment="1">
      <alignment horizontal="right" vertical="center"/>
    </xf>
    <xf numFmtId="3" fontId="1" fillId="0" borderId="47" xfId="0" applyNumberFormat="1" applyFont="1" applyBorder="1" applyAlignment="1">
      <alignment horizontal="right" vertical="center"/>
    </xf>
    <xf numFmtId="4" fontId="1" fillId="0" borderId="47" xfId="0" applyNumberFormat="1" applyFont="1" applyBorder="1" applyAlignment="1">
      <alignment horizontal="right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left" vertical="center"/>
    </xf>
    <xf numFmtId="3" fontId="1" fillId="0" borderId="25" xfId="0" applyNumberFormat="1" applyFont="1" applyBorder="1" applyAlignment="1">
      <alignment horizontal="right" vertical="center"/>
    </xf>
    <xf numFmtId="3" fontId="1" fillId="0" borderId="37" xfId="0" applyNumberFormat="1" applyFont="1" applyBorder="1" applyAlignment="1">
      <alignment horizontal="right" vertical="center"/>
    </xf>
    <xf numFmtId="4" fontId="1" fillId="0" borderId="37" xfId="0" applyNumberFormat="1" applyFont="1" applyBorder="1" applyAlignment="1">
      <alignment horizontal="right" vertical="center"/>
    </xf>
    <xf numFmtId="3" fontId="10" fillId="0" borderId="37" xfId="0" applyNumberFormat="1" applyFont="1" applyBorder="1" applyAlignment="1">
      <alignment horizontal="right" vertical="center"/>
    </xf>
    <xf numFmtId="4" fontId="10" fillId="0" borderId="37" xfId="0" applyNumberFormat="1" applyFont="1" applyBorder="1" applyAlignment="1">
      <alignment horizontal="right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left" vertical="center"/>
    </xf>
    <xf numFmtId="3" fontId="9" fillId="0" borderId="25" xfId="0" applyNumberFormat="1" applyFont="1" applyBorder="1" applyAlignment="1">
      <alignment horizontal="right" vertical="center"/>
    </xf>
    <xf numFmtId="3" fontId="9" fillId="0" borderId="37" xfId="0" applyNumberFormat="1" applyFont="1" applyBorder="1" applyAlignment="1">
      <alignment horizontal="right" vertical="center"/>
    </xf>
    <xf numFmtId="4" fontId="9" fillId="0" borderId="37" xfId="0" applyNumberFormat="1" applyFont="1" applyBorder="1" applyAlignment="1">
      <alignment horizontal="right" vertical="center"/>
    </xf>
    <xf numFmtId="0" fontId="9" fillId="0" borderId="28" xfId="0" applyFont="1" applyBorder="1" applyAlignment="1">
      <alignment horizontal="left" vertical="center"/>
    </xf>
    <xf numFmtId="0" fontId="9" fillId="0" borderId="29" xfId="0" applyFont="1" applyBorder="1" applyAlignment="1">
      <alignment horizontal="left" vertical="center"/>
    </xf>
    <xf numFmtId="0" fontId="9" fillId="0" borderId="46" xfId="0" applyFont="1" applyBorder="1" applyAlignment="1">
      <alignment horizontal="left" vertical="center"/>
    </xf>
    <xf numFmtId="4" fontId="9" fillId="0" borderId="46" xfId="0" applyNumberFormat="1" applyFont="1" applyBorder="1" applyAlignment="1">
      <alignment horizontal="right" vertical="center"/>
    </xf>
    <xf numFmtId="0" fontId="0" fillId="0" borderId="10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31" xfId="0" applyBorder="1" applyAlignment="1" applyProtection="1">
      <alignment vertical="center"/>
      <protection locked="0"/>
    </xf>
    <xf numFmtId="4" fontId="0" fillId="0" borderId="31" xfId="0" applyNumberFormat="1" applyBorder="1" applyAlignment="1" applyProtection="1">
      <alignment vertical="center"/>
      <protection locked="0"/>
    </xf>
    <xf numFmtId="0" fontId="23" fillId="0" borderId="37" xfId="20" applyFont="1" applyBorder="1" applyAlignment="1">
      <alignment vertical="center"/>
      <protection/>
    </xf>
    <xf numFmtId="49" fontId="1" fillId="6" borderId="22" xfId="20" applyNumberFormat="1" applyFill="1" applyBorder="1" applyAlignment="1">
      <alignment horizontal="center" vertical="center"/>
      <protection/>
    </xf>
    <xf numFmtId="49" fontId="23" fillId="6" borderId="22" xfId="20" applyNumberFormat="1" applyFont="1" applyFill="1" applyBorder="1" applyAlignment="1">
      <alignment horizontal="center" vertical="center"/>
      <protection/>
    </xf>
    <xf numFmtId="0" fontId="23" fillId="6" borderId="37" xfId="20" applyFont="1" applyFill="1" applyBorder="1" applyAlignment="1">
      <alignment vertical="center"/>
      <protection/>
    </xf>
    <xf numFmtId="0" fontId="9" fillId="6" borderId="35" xfId="20" applyFont="1" applyFill="1" applyBorder="1" applyAlignment="1">
      <alignment vertical="center"/>
      <protection/>
    </xf>
    <xf numFmtId="0" fontId="1" fillId="6" borderId="35" xfId="20" applyFill="1" applyBorder="1" applyAlignment="1">
      <alignment vertical="center"/>
      <protection/>
    </xf>
    <xf numFmtId="0" fontId="1" fillId="6" borderId="36" xfId="21" applyFont="1" applyFill="1" applyBorder="1" applyAlignment="1">
      <alignment horizontal="center" vertical="center"/>
      <protection/>
    </xf>
    <xf numFmtId="49" fontId="9" fillId="6" borderId="39" xfId="21" applyNumberFormat="1" applyFont="1" applyFill="1" applyBorder="1" applyAlignment="1">
      <alignment horizontal="center" vertical="center"/>
      <protection/>
    </xf>
    <xf numFmtId="0" fontId="9" fillId="6" borderId="38" xfId="20" applyFont="1" applyFill="1" applyBorder="1" applyAlignment="1">
      <alignment vertical="center"/>
      <protection/>
    </xf>
    <xf numFmtId="0" fontId="9" fillId="6" borderId="37" xfId="20" applyFont="1" applyFill="1" applyBorder="1" applyAlignment="1">
      <alignment vertical="center"/>
      <protection/>
    </xf>
    <xf numFmtId="0" fontId="1" fillId="6" borderId="37" xfId="20" applyFill="1" applyBorder="1" applyAlignment="1">
      <alignment vertical="center"/>
      <protection/>
    </xf>
    <xf numFmtId="0" fontId="9" fillId="6" borderId="36" xfId="21" applyFont="1" applyFill="1" applyBorder="1" applyAlignment="1">
      <alignment horizontal="center" vertical="center"/>
      <protection/>
    </xf>
    <xf numFmtId="49" fontId="9" fillId="6" borderId="22" xfId="20" applyNumberFormat="1" applyFont="1" applyFill="1" applyBorder="1" applyAlignment="1">
      <alignment horizontal="center" vertical="center"/>
      <protection/>
    </xf>
    <xf numFmtId="0" fontId="9" fillId="6" borderId="37" xfId="21" applyFont="1" applyFill="1" applyBorder="1" applyAlignment="1">
      <alignment vertical="center"/>
      <protection/>
    </xf>
    <xf numFmtId="49" fontId="9" fillId="6" borderId="39" xfId="20" applyNumberFormat="1" applyFont="1" applyFill="1" applyBorder="1" applyAlignment="1">
      <alignment horizontal="center" vertical="center"/>
      <protection/>
    </xf>
    <xf numFmtId="0" fontId="25" fillId="6" borderId="37" xfId="20" applyFont="1" applyFill="1" applyBorder="1" applyAlignment="1">
      <alignment vertical="center"/>
      <protection/>
    </xf>
    <xf numFmtId="0" fontId="1" fillId="6" borderId="38" xfId="20" applyFill="1" applyBorder="1" applyAlignment="1">
      <alignment vertical="center"/>
      <protection/>
    </xf>
    <xf numFmtId="0" fontId="1" fillId="6" borderId="41" xfId="20" applyFill="1" applyBorder="1" applyAlignment="1">
      <alignment vertical="center"/>
      <protection/>
    </xf>
    <xf numFmtId="49" fontId="1" fillId="0" borderId="28" xfId="21" applyNumberFormat="1" applyFont="1" applyBorder="1" applyAlignment="1">
      <alignment horizontal="center" vertical="center"/>
      <protection/>
    </xf>
    <xf numFmtId="0" fontId="1" fillId="0" borderId="25" xfId="21" applyFont="1" applyBorder="1" applyAlignment="1">
      <alignment horizontal="left" vertical="center"/>
      <protection/>
    </xf>
    <xf numFmtId="0" fontId="1" fillId="0" borderId="24" xfId="21" applyFont="1" applyBorder="1" applyAlignment="1">
      <alignment horizontal="left" vertical="center"/>
      <protection/>
    </xf>
    <xf numFmtId="0" fontId="1" fillId="0" borderId="20" xfId="21" applyFont="1" applyBorder="1" applyAlignment="1">
      <alignment horizontal="left" vertical="center"/>
      <protection/>
    </xf>
    <xf numFmtId="0" fontId="1" fillId="0" borderId="35" xfId="21" applyFont="1" applyBorder="1" applyAlignment="1">
      <alignment horizontal="left" vertical="center"/>
      <protection/>
    </xf>
    <xf numFmtId="0" fontId="1" fillId="0" borderId="18" xfId="21" applyFont="1" applyBorder="1" applyAlignment="1">
      <alignment horizontal="left" vertical="center"/>
      <protection/>
    </xf>
    <xf numFmtId="4" fontId="16" fillId="0" borderId="48" xfId="0" applyNumberFormat="1" applyFont="1" applyBorder="1" applyAlignment="1">
      <alignment horizontal="right"/>
    </xf>
    <xf numFmtId="4" fontId="16" fillId="0" borderId="49" xfId="0" applyNumberFormat="1" applyFont="1" applyBorder="1" applyAlignment="1">
      <alignment horizontal="right"/>
    </xf>
    <xf numFmtId="4" fontId="19" fillId="0" borderId="4" xfId="0" applyNumberFormat="1" applyFont="1" applyBorder="1" applyAlignment="1">
      <alignment horizontal="right"/>
    </xf>
    <xf numFmtId="0" fontId="2" fillId="0" borderId="8" xfId="20" applyFont="1" applyBorder="1" applyAlignment="1" applyProtection="1">
      <alignment vertical="center"/>
      <protection locked="0"/>
    </xf>
    <xf numFmtId="0" fontId="3" fillId="0" borderId="8" xfId="0" applyFont="1" applyBorder="1" applyAlignment="1">
      <alignment vertical="center"/>
    </xf>
    <xf numFmtId="0" fontId="0" fillId="0" borderId="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6" fillId="0" borderId="0" xfId="0" applyFont="1"/>
    <xf numFmtId="49" fontId="1" fillId="0" borderId="0" xfId="21" applyNumberFormat="1" applyFont="1" applyAlignment="1">
      <alignment horizontal="center" vertical="center"/>
      <protection/>
    </xf>
    <xf numFmtId="0" fontId="1" fillId="0" borderId="0" xfId="21" applyFont="1" applyAlignment="1">
      <alignment horizontal="left" vertical="center"/>
      <protection/>
    </xf>
    <xf numFmtId="0" fontId="0" fillId="0" borderId="30" xfId="0" applyBorder="1" applyAlignment="1" applyProtection="1">
      <alignment vertical="center"/>
      <protection locked="0"/>
    </xf>
    <xf numFmtId="0" fontId="1" fillId="0" borderId="21" xfId="21" applyFont="1" applyBorder="1" applyAlignment="1">
      <alignment horizontal="center" vertical="center"/>
      <protection/>
    </xf>
    <xf numFmtId="0" fontId="9" fillId="6" borderId="26" xfId="21" applyFont="1" applyFill="1" applyBorder="1" applyAlignment="1">
      <alignment horizontal="center" vertical="center"/>
      <protection/>
    </xf>
    <xf numFmtId="0" fontId="9" fillId="0" borderId="34" xfId="21" applyFont="1" applyBorder="1" applyAlignment="1">
      <alignment horizontal="center" vertical="center"/>
      <protection/>
    </xf>
    <xf numFmtId="0" fontId="9" fillId="0" borderId="17" xfId="21" applyFont="1" applyBorder="1" applyAlignment="1">
      <alignment horizontal="center" vertical="center"/>
      <protection/>
    </xf>
    <xf numFmtId="0" fontId="28" fillId="0" borderId="0" xfId="0" applyFont="1" applyAlignment="1" applyProtection="1">
      <alignment vertical="center"/>
      <protection locked="0"/>
    </xf>
    <xf numFmtId="1" fontId="14" fillId="0" borderId="4" xfId="0" applyNumberFormat="1" applyFont="1" applyBorder="1" applyAlignment="1">
      <alignment horizontal="center" vertical="center" wrapText="1"/>
    </xf>
    <xf numFmtId="4" fontId="9" fillId="2" borderId="4" xfId="0" applyNumberFormat="1" applyFont="1" applyFill="1" applyBorder="1" applyAlignment="1">
      <alignment horizontal="center" vertical="center" wrapText="1"/>
    </xf>
    <xf numFmtId="4" fontId="24" fillId="6" borderId="23" xfId="20" applyNumberFormat="1" applyFont="1" applyFill="1" applyBorder="1" applyAlignment="1">
      <alignment horizontal="right" vertical="center"/>
      <protection/>
    </xf>
    <xf numFmtId="4" fontId="7" fillId="0" borderId="23" xfId="20" applyNumberFormat="1" applyFont="1" applyBorder="1" applyAlignment="1">
      <alignment horizontal="right" vertical="center"/>
      <protection/>
    </xf>
    <xf numFmtId="4" fontId="3" fillId="0" borderId="23" xfId="20" applyNumberFormat="1" applyFont="1" applyBorder="1" applyAlignment="1">
      <alignment horizontal="right" vertical="center"/>
      <protection/>
    </xf>
    <xf numFmtId="4" fontId="3" fillId="6" borderId="23" xfId="20" applyNumberFormat="1" applyFont="1" applyFill="1" applyBorder="1" applyAlignment="1">
      <alignment horizontal="right" vertical="center"/>
      <protection/>
    </xf>
    <xf numFmtId="4" fontId="7" fillId="0" borderId="50" xfId="20" applyNumberFormat="1" applyFont="1" applyBorder="1" applyAlignment="1">
      <alignment horizontal="right" vertical="center"/>
      <protection/>
    </xf>
    <xf numFmtId="4" fontId="3" fillId="6" borderId="50" xfId="20" applyNumberFormat="1" applyFont="1" applyFill="1" applyBorder="1" applyAlignment="1">
      <alignment horizontal="right" vertical="center"/>
      <protection/>
    </xf>
    <xf numFmtId="4" fontId="7" fillId="0" borderId="51" xfId="20" applyNumberFormat="1" applyFont="1" applyBorder="1" applyAlignment="1">
      <alignment horizontal="right" vertical="center"/>
      <protection/>
    </xf>
    <xf numFmtId="4" fontId="7" fillId="6" borderId="23" xfId="20" applyNumberFormat="1" applyFont="1" applyFill="1" applyBorder="1" applyAlignment="1">
      <alignment horizontal="right" vertical="center"/>
      <protection/>
    </xf>
    <xf numFmtId="4" fontId="7" fillId="6" borderId="50" xfId="20" applyNumberFormat="1" applyFont="1" applyFill="1" applyBorder="1" applyAlignment="1">
      <alignment horizontal="right" vertical="center"/>
      <protection/>
    </xf>
    <xf numFmtId="4" fontId="3" fillId="6" borderId="23" xfId="0" applyNumberFormat="1" applyFont="1" applyFill="1" applyBorder="1" applyAlignment="1">
      <alignment vertical="center"/>
    </xf>
    <xf numFmtId="4" fontId="3" fillId="0" borderId="23" xfId="0" applyNumberFormat="1" applyFont="1" applyBorder="1" applyAlignment="1">
      <alignment vertical="center"/>
    </xf>
    <xf numFmtId="4" fontId="7" fillId="0" borderId="23" xfId="0" applyNumberFormat="1" applyFont="1" applyBorder="1" applyAlignment="1">
      <alignment vertical="center"/>
    </xf>
    <xf numFmtId="4" fontId="7" fillId="0" borderId="52" xfId="20" applyNumberFormat="1" applyFont="1" applyBorder="1" applyAlignment="1">
      <alignment horizontal="right" vertical="center"/>
      <protection/>
    </xf>
    <xf numFmtId="4" fontId="7" fillId="0" borderId="53" xfId="20" applyNumberFormat="1" applyFont="1" applyBorder="1" applyAlignment="1">
      <alignment horizontal="right" vertical="center"/>
      <protection/>
    </xf>
    <xf numFmtId="4" fontId="16" fillId="0" borderId="15" xfId="0" applyNumberFormat="1" applyFont="1" applyBorder="1" applyAlignment="1">
      <alignment horizontal="right"/>
    </xf>
    <xf numFmtId="4" fontId="16" fillId="0" borderId="22" xfId="0" applyNumberFormat="1" applyFont="1" applyBorder="1" applyAlignment="1">
      <alignment horizontal="right"/>
    </xf>
    <xf numFmtId="4" fontId="16" fillId="0" borderId="28" xfId="0" applyNumberFormat="1" applyFont="1" applyBorder="1" applyAlignment="1">
      <alignment horizontal="right"/>
    </xf>
    <xf numFmtId="4" fontId="19" fillId="0" borderId="31" xfId="0" applyNumberFormat="1" applyFont="1" applyBorder="1" applyAlignment="1">
      <alignment horizontal="right"/>
    </xf>
    <xf numFmtId="4" fontId="3" fillId="6" borderId="54" xfId="20" applyNumberFormat="1" applyFont="1" applyFill="1" applyBorder="1" applyAlignment="1" applyProtection="1">
      <alignment horizontal="right" vertical="center"/>
      <protection locked="0"/>
    </xf>
    <xf numFmtId="4" fontId="3" fillId="6" borderId="55" xfId="20" applyNumberFormat="1" applyFont="1" applyFill="1" applyBorder="1" applyAlignment="1" applyProtection="1">
      <alignment horizontal="right" vertical="center"/>
      <protection locked="0"/>
    </xf>
    <xf numFmtId="4" fontId="3" fillId="6" borderId="23" xfId="20" applyNumberFormat="1" applyFont="1" applyFill="1" applyBorder="1" applyAlignment="1" applyProtection="1">
      <alignment horizontal="right" vertical="center"/>
      <protection locked="0"/>
    </xf>
    <xf numFmtId="4" fontId="7" fillId="6" borderId="23" xfId="20" applyNumberFormat="1" applyFont="1" applyFill="1" applyBorder="1" applyAlignment="1" applyProtection="1">
      <alignment horizontal="right" vertical="center"/>
      <protection locked="0"/>
    </xf>
    <xf numFmtId="4" fontId="3" fillId="6" borderId="55" xfId="0" applyNumberFormat="1" applyFont="1" applyFill="1" applyBorder="1" applyAlignment="1" applyProtection="1">
      <alignment vertical="center"/>
      <protection locked="0"/>
    </xf>
    <xf numFmtId="4" fontId="3" fillId="6" borderId="23" xfId="0" applyNumberFormat="1" applyFont="1" applyFill="1" applyBorder="1" applyAlignment="1" applyProtection="1">
      <alignment vertical="center"/>
      <protection locked="0"/>
    </xf>
    <xf numFmtId="4" fontId="3" fillId="6" borderId="56" xfId="20" applyNumberFormat="1" applyFont="1" applyFill="1" applyBorder="1" applyAlignment="1" applyProtection="1">
      <alignment horizontal="right" vertical="center"/>
      <protection locked="0"/>
    </xf>
    <xf numFmtId="4" fontId="3" fillId="6" borderId="57" xfId="20" applyNumberFormat="1" applyFont="1" applyFill="1" applyBorder="1" applyAlignment="1" applyProtection="1">
      <alignment horizontal="right" vertical="center"/>
      <protection locked="0"/>
    </xf>
    <xf numFmtId="0" fontId="1" fillId="0" borderId="20" xfId="21" applyFont="1" applyBorder="1" applyAlignment="1">
      <alignment horizontal="left" vertical="center"/>
      <protection/>
    </xf>
    <xf numFmtId="0" fontId="1" fillId="0" borderId="35" xfId="21" applyFont="1" applyBorder="1" applyAlignment="1">
      <alignment horizontal="left" vertical="center"/>
      <protection/>
    </xf>
    <xf numFmtId="0" fontId="1" fillId="0" borderId="18" xfId="21" applyFont="1" applyBorder="1" applyAlignment="1">
      <alignment horizontal="left" vertical="center"/>
      <protection/>
    </xf>
    <xf numFmtId="0" fontId="1" fillId="0" borderId="25" xfId="21" applyFont="1" applyBorder="1" applyAlignment="1">
      <alignment horizontal="left" vertical="top" wrapText="1"/>
      <protection/>
    </xf>
    <xf numFmtId="0" fontId="1" fillId="0" borderId="37" xfId="21" applyFont="1" applyBorder="1" applyAlignment="1">
      <alignment horizontal="left" vertical="top" wrapText="1"/>
      <protection/>
    </xf>
    <xf numFmtId="0" fontId="1" fillId="0" borderId="24" xfId="21" applyFont="1" applyBorder="1" applyAlignment="1">
      <alignment horizontal="left" vertical="top" wrapText="1"/>
      <protection/>
    </xf>
    <xf numFmtId="0" fontId="1" fillId="0" borderId="20" xfId="21" applyFont="1" applyBorder="1" applyAlignment="1">
      <alignment horizontal="left" vertical="center" wrapText="1"/>
      <protection/>
    </xf>
    <xf numFmtId="0" fontId="1" fillId="0" borderId="35" xfId="21" applyFont="1" applyBorder="1" applyAlignment="1">
      <alignment horizontal="left" vertical="center" wrapText="1"/>
      <protection/>
    </xf>
    <xf numFmtId="0" fontId="1" fillId="0" borderId="18" xfId="21" applyFont="1" applyBorder="1" applyAlignment="1">
      <alignment horizontal="left" vertical="center" wrapText="1"/>
      <protection/>
    </xf>
    <xf numFmtId="0" fontId="1" fillId="0" borderId="22" xfId="21" applyFont="1" applyBorder="1" applyAlignment="1">
      <alignment horizontal="left" vertical="center" wrapText="1"/>
      <protection/>
    </xf>
    <xf numFmtId="0" fontId="27" fillId="0" borderId="0" xfId="0" applyFont="1" applyAlignment="1" applyProtection="1">
      <alignment horizontal="left" vertical="center" wrapText="1"/>
      <protection locked="0"/>
    </xf>
    <xf numFmtId="0" fontId="7" fillId="5" borderId="32" xfId="21" applyFont="1" applyFill="1" applyBorder="1" applyAlignment="1">
      <alignment horizontal="center" vertical="center"/>
      <protection/>
    </xf>
    <xf numFmtId="0" fontId="7" fillId="5" borderId="1" xfId="21" applyFont="1" applyFill="1" applyBorder="1" applyAlignment="1">
      <alignment horizontal="center" vertical="center"/>
      <protection/>
    </xf>
    <xf numFmtId="0" fontId="7" fillId="5" borderId="33" xfId="21" applyFont="1" applyFill="1" applyBorder="1" applyAlignment="1">
      <alignment horizontal="center" vertical="center"/>
      <protection/>
    </xf>
    <xf numFmtId="0" fontId="9" fillId="0" borderId="29" xfId="21" applyFont="1" applyBorder="1" applyAlignment="1">
      <alignment horizontal="left" vertical="center" wrapText="1"/>
      <protection/>
    </xf>
    <xf numFmtId="0" fontId="1" fillId="0" borderId="4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25" xfId="21" applyFont="1" applyBorder="1" applyAlignment="1">
      <alignment horizontal="left" vertical="center" wrapText="1"/>
      <protection/>
    </xf>
    <xf numFmtId="0" fontId="1" fillId="0" borderId="37" xfId="21" applyFont="1" applyBorder="1" applyAlignment="1">
      <alignment horizontal="left" vertical="center" wrapText="1"/>
      <protection/>
    </xf>
    <xf numFmtId="0" fontId="1" fillId="0" borderId="24" xfId="21" applyFont="1" applyBorder="1" applyAlignment="1">
      <alignment horizontal="left" vertical="center" wrapText="1"/>
      <protection/>
    </xf>
    <xf numFmtId="0" fontId="6" fillId="2" borderId="32" xfId="21" applyFont="1" applyFill="1" applyBorder="1" applyAlignment="1">
      <alignment horizontal="left" vertical="center" wrapText="1"/>
      <protection/>
    </xf>
    <xf numFmtId="0" fontId="6" fillId="2" borderId="1" xfId="21" applyFont="1" applyFill="1" applyBorder="1" applyAlignment="1">
      <alignment horizontal="left" vertical="center" wrapText="1"/>
      <protection/>
    </xf>
    <xf numFmtId="0" fontId="6" fillId="2" borderId="33" xfId="21" applyFont="1" applyFill="1" applyBorder="1" applyAlignment="1">
      <alignment horizontal="left" vertical="center" wrapText="1"/>
      <protection/>
    </xf>
    <xf numFmtId="0" fontId="4" fillId="0" borderId="5" xfId="20" applyFont="1" applyBorder="1" applyAlignment="1">
      <alignment horizontal="center" vertical="center" wrapText="1"/>
      <protection/>
    </xf>
    <xf numFmtId="0" fontId="4" fillId="0" borderId="6" xfId="20" applyFont="1" applyBorder="1" applyAlignment="1">
      <alignment horizontal="center" vertical="center" wrapText="1"/>
      <protection/>
    </xf>
    <xf numFmtId="0" fontId="4" fillId="0" borderId="7" xfId="20" applyFont="1" applyBorder="1" applyAlignment="1">
      <alignment horizontal="center" vertical="center" wrapText="1"/>
      <protection/>
    </xf>
    <xf numFmtId="0" fontId="4" fillId="0" borderId="10" xfId="20" applyFont="1" applyBorder="1" applyAlignment="1">
      <alignment horizontal="center" vertical="center" wrapText="1"/>
      <protection/>
    </xf>
    <xf numFmtId="0" fontId="4" fillId="0" borderId="31" xfId="20" applyFont="1" applyBorder="1" applyAlignment="1">
      <alignment horizontal="center" vertical="center" wrapText="1"/>
      <protection/>
    </xf>
    <xf numFmtId="0" fontId="4" fillId="0" borderId="30" xfId="20" applyFont="1" applyBorder="1" applyAlignment="1">
      <alignment horizontal="center" vertical="center" wrapText="1"/>
      <protection/>
    </xf>
    <xf numFmtId="0" fontId="6" fillId="2" borderId="32" xfId="21" applyFont="1" applyFill="1" applyBorder="1" applyAlignment="1">
      <alignment horizontal="left" vertical="center"/>
      <protection/>
    </xf>
    <xf numFmtId="0" fontId="6" fillId="2" borderId="1" xfId="21" applyFont="1" applyFill="1" applyBorder="1" applyAlignment="1">
      <alignment horizontal="left" vertical="center"/>
      <protection/>
    </xf>
    <xf numFmtId="0" fontId="6" fillId="2" borderId="33" xfId="21" applyFont="1" applyFill="1" applyBorder="1" applyAlignment="1">
      <alignment horizontal="left" vertical="center"/>
      <protection/>
    </xf>
    <xf numFmtId="0" fontId="1" fillId="0" borderId="25" xfId="21" applyFont="1" applyBorder="1" applyAlignment="1">
      <alignment horizontal="left" vertical="center"/>
      <protection/>
    </xf>
    <xf numFmtId="0" fontId="1" fillId="0" borderId="37" xfId="21" applyFont="1" applyBorder="1" applyAlignment="1">
      <alignment horizontal="left" vertical="center"/>
      <protection/>
    </xf>
    <xf numFmtId="0" fontId="1" fillId="0" borderId="24" xfId="21" applyFont="1" applyBorder="1" applyAlignment="1">
      <alignment horizontal="left" vertical="center"/>
      <protection/>
    </xf>
    <xf numFmtId="0" fontId="7" fillId="2" borderId="5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3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4" fontId="16" fillId="0" borderId="19" xfId="0" applyNumberFormat="1" applyFont="1" applyBorder="1" applyAlignment="1" applyProtection="1">
      <alignment horizontal="right"/>
      <protection locked="0"/>
    </xf>
    <xf numFmtId="0" fontId="18" fillId="0" borderId="32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33" xfId="0" applyFont="1" applyBorder="1" applyAlignment="1">
      <alignment horizontal="center"/>
    </xf>
    <xf numFmtId="4" fontId="18" fillId="0" borderId="58" xfId="0" applyNumberFormat="1" applyFont="1" applyBorder="1" applyAlignment="1">
      <alignment horizontal="right"/>
    </xf>
    <xf numFmtId="4" fontId="18" fillId="0" borderId="59" xfId="0" applyNumberFormat="1" applyFont="1" applyBorder="1" applyAlignment="1">
      <alignment horizontal="right"/>
    </xf>
    <xf numFmtId="4" fontId="16" fillId="0" borderId="22" xfId="0" applyNumberFormat="1" applyFont="1" applyBorder="1" applyAlignment="1" applyProtection="1">
      <alignment horizontal="right"/>
      <protection locked="0"/>
    </xf>
    <xf numFmtId="4" fontId="16" fillId="0" borderId="60" xfId="0" applyNumberFormat="1" applyFont="1" applyBorder="1" applyAlignment="1" applyProtection="1">
      <alignment horizontal="right"/>
      <protection locked="0"/>
    </xf>
    <xf numFmtId="1" fontId="14" fillId="0" borderId="32" xfId="0" applyNumberFormat="1" applyFont="1" applyBorder="1" applyAlignment="1">
      <alignment horizontal="center" vertical="center" wrapText="1"/>
    </xf>
    <xf numFmtId="1" fontId="14" fillId="0" borderId="33" xfId="0" applyNumberFormat="1" applyFont="1" applyBorder="1" applyAlignment="1">
      <alignment horizontal="center" vertical="center" wrapText="1"/>
    </xf>
    <xf numFmtId="4" fontId="9" fillId="6" borderId="5" xfId="0" applyNumberFormat="1" applyFont="1" applyFill="1" applyBorder="1" applyAlignment="1" applyProtection="1">
      <alignment horizontal="right" vertical="center"/>
      <protection locked="0"/>
    </xf>
    <xf numFmtId="4" fontId="9" fillId="6" borderId="6" xfId="0" applyNumberFormat="1" applyFont="1" applyFill="1" applyBorder="1" applyAlignment="1" applyProtection="1">
      <alignment horizontal="right" vertical="center"/>
      <protection locked="0"/>
    </xf>
    <xf numFmtId="4" fontId="9" fillId="6" borderId="61" xfId="0" applyNumberFormat="1" applyFont="1" applyFill="1" applyBorder="1" applyAlignment="1" applyProtection="1">
      <alignment horizontal="right" vertical="center"/>
      <protection locked="0"/>
    </xf>
    <xf numFmtId="4" fontId="9" fillId="6" borderId="10" xfId="0" applyNumberFormat="1" applyFont="1" applyFill="1" applyBorder="1" applyAlignment="1" applyProtection="1">
      <alignment horizontal="right" vertical="center"/>
      <protection locked="0"/>
    </xf>
    <xf numFmtId="4" fontId="9" fillId="6" borderId="31" xfId="0" applyNumberFormat="1" applyFont="1" applyFill="1" applyBorder="1" applyAlignment="1" applyProtection="1">
      <alignment horizontal="right" vertical="center"/>
      <protection locked="0"/>
    </xf>
    <xf numFmtId="4" fontId="9" fillId="6" borderId="59" xfId="0" applyNumberFormat="1" applyFont="1" applyFill="1" applyBorder="1" applyAlignment="1" applyProtection="1">
      <alignment horizontal="right" vertical="center"/>
      <protection locked="0"/>
    </xf>
    <xf numFmtId="4" fontId="9" fillId="6" borderId="62" xfId="0" applyNumberFormat="1" applyFont="1" applyFill="1" applyBorder="1" applyAlignment="1" applyProtection="1">
      <alignment horizontal="right" vertical="center"/>
      <protection locked="0"/>
    </xf>
    <xf numFmtId="4" fontId="9" fillId="6" borderId="58" xfId="0" applyNumberFormat="1" applyFont="1" applyFill="1" applyBorder="1" applyAlignment="1" applyProtection="1">
      <alignment horizontal="right" vertical="center"/>
      <protection locked="0"/>
    </xf>
    <xf numFmtId="4" fontId="9" fillId="0" borderId="62" xfId="0" applyNumberFormat="1" applyFont="1" applyBorder="1" applyAlignment="1">
      <alignment horizontal="right" vertical="center"/>
    </xf>
    <xf numFmtId="4" fontId="9" fillId="0" borderId="6" xfId="0" applyNumberFormat="1" applyFont="1" applyBorder="1" applyAlignment="1">
      <alignment horizontal="right" vertical="center"/>
    </xf>
    <xf numFmtId="4" fontId="9" fillId="0" borderId="61" xfId="0" applyNumberFormat="1" applyFont="1" applyBorder="1" applyAlignment="1">
      <alignment horizontal="right" vertical="center"/>
    </xf>
    <xf numFmtId="4" fontId="9" fillId="0" borderId="58" xfId="0" applyNumberFormat="1" applyFont="1" applyBorder="1" applyAlignment="1">
      <alignment horizontal="right" vertical="center"/>
    </xf>
    <xf numFmtId="4" fontId="9" fillId="0" borderId="31" xfId="0" applyNumberFormat="1" applyFont="1" applyBorder="1" applyAlignment="1">
      <alignment horizontal="right" vertical="center"/>
    </xf>
    <xf numFmtId="4" fontId="9" fillId="0" borderId="59" xfId="0" applyNumberFormat="1" applyFont="1" applyBorder="1" applyAlignment="1">
      <alignment horizontal="right" vertical="center"/>
    </xf>
    <xf numFmtId="10" fontId="9" fillId="0" borderId="62" xfId="0" applyNumberFormat="1" applyFont="1" applyBorder="1" applyAlignment="1">
      <alignment horizontal="right" vertical="center"/>
    </xf>
    <xf numFmtId="10" fontId="9" fillId="0" borderId="6" xfId="0" applyNumberFormat="1" applyFont="1" applyBorder="1" applyAlignment="1">
      <alignment horizontal="right" vertical="center"/>
    </xf>
    <xf numFmtId="10" fontId="9" fillId="0" borderId="61" xfId="0" applyNumberFormat="1" applyFont="1" applyBorder="1" applyAlignment="1">
      <alignment horizontal="right" vertical="center"/>
    </xf>
    <xf numFmtId="10" fontId="9" fillId="0" borderId="58" xfId="0" applyNumberFormat="1" applyFont="1" applyBorder="1" applyAlignment="1">
      <alignment horizontal="right" vertical="center"/>
    </xf>
    <xf numFmtId="10" fontId="9" fillId="0" borderId="31" xfId="0" applyNumberFormat="1" applyFont="1" applyBorder="1" applyAlignment="1">
      <alignment horizontal="right" vertical="center"/>
    </xf>
    <xf numFmtId="10" fontId="9" fillId="0" borderId="59" xfId="0" applyNumberFormat="1" applyFont="1" applyBorder="1" applyAlignment="1">
      <alignment horizontal="right" vertical="center"/>
    </xf>
    <xf numFmtId="0" fontId="6" fillId="0" borderId="3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9" fillId="2" borderId="32" xfId="0" applyFont="1" applyFill="1" applyBorder="1" applyAlignment="1">
      <alignment horizontal="center" vertical="center" wrapText="1"/>
    </xf>
    <xf numFmtId="0" fontId="9" fillId="2" borderId="33" xfId="0" applyFont="1" applyFill="1" applyBorder="1" applyAlignment="1">
      <alignment horizontal="center" vertical="center" wrapText="1"/>
    </xf>
    <xf numFmtId="4" fontId="9" fillId="0" borderId="7" xfId="0" applyNumberFormat="1" applyFont="1" applyBorder="1" applyAlignment="1">
      <alignment horizontal="right" vertical="center"/>
    </xf>
    <xf numFmtId="4" fontId="9" fillId="0" borderId="30" xfId="0" applyNumberFormat="1" applyFont="1" applyBorder="1" applyAlignment="1">
      <alignment horizontal="right" vertical="center"/>
    </xf>
    <xf numFmtId="0" fontId="11" fillId="0" borderId="3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2" borderId="4" xfId="0" applyFont="1" applyFill="1" applyBorder="1" applyAlignment="1">
      <alignment horizontal="center" vertical="center" wrapText="1"/>
    </xf>
    <xf numFmtId="4" fontId="9" fillId="2" borderId="32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4" fontId="9" fillId="2" borderId="33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" fontId="16" fillId="0" borderId="22" xfId="0" applyNumberFormat="1" applyFont="1" applyBorder="1" applyAlignment="1" applyProtection="1">
      <alignment horizontal="center"/>
      <protection locked="0"/>
    </xf>
    <xf numFmtId="4" fontId="16" fillId="0" borderId="28" xfId="0" applyNumberFormat="1" applyFont="1" applyBorder="1" applyAlignment="1" applyProtection="1">
      <alignment horizontal="center"/>
      <protection locked="0"/>
    </xf>
    <xf numFmtId="4" fontId="19" fillId="0" borderId="10" xfId="0" applyNumberFormat="1" applyFont="1" applyBorder="1" applyAlignment="1">
      <alignment horizontal="right"/>
    </xf>
    <xf numFmtId="4" fontId="19" fillId="0" borderId="30" xfId="0" applyNumberFormat="1" applyFont="1" applyBorder="1" applyAlignment="1">
      <alignment horizontal="right"/>
    </xf>
    <xf numFmtId="1" fontId="14" fillId="0" borderId="32" xfId="0" applyNumberFormat="1" applyFont="1" applyBorder="1" applyAlignment="1" applyProtection="1">
      <alignment horizontal="center" vertical="center" wrapText="1"/>
      <protection locked="0"/>
    </xf>
    <xf numFmtId="1" fontId="14" fillId="0" borderId="33" xfId="0" applyNumberFormat="1" applyFont="1" applyBorder="1" applyAlignment="1" applyProtection="1">
      <alignment horizontal="center" vertical="center" wrapText="1"/>
      <protection locked="0"/>
    </xf>
    <xf numFmtId="4" fontId="16" fillId="0" borderId="15" xfId="0" applyNumberFormat="1" applyFont="1" applyBorder="1" applyAlignment="1" applyProtection="1">
      <alignment horizontal="right"/>
      <protection locked="0"/>
    </xf>
    <xf numFmtId="4" fontId="9" fillId="0" borderId="48" xfId="0" applyNumberFormat="1" applyFont="1" applyBorder="1" applyAlignment="1">
      <alignment horizontal="right" vertical="center"/>
    </xf>
    <xf numFmtId="4" fontId="9" fillId="0" borderId="11" xfId="0" applyNumberFormat="1" applyFont="1" applyBorder="1" applyAlignment="1">
      <alignment horizontal="right" vertical="center"/>
    </xf>
    <xf numFmtId="4" fontId="3" fillId="6" borderId="23" xfId="20" applyNumberFormat="1" applyFont="1" applyFill="1" applyBorder="1" applyAlignment="1" applyProtection="1">
      <alignment horizontal="right" vertical="center"/>
      <protection/>
    </xf>
    <xf numFmtId="4" fontId="7" fillId="6" borderId="23" xfId="20" applyNumberFormat="1" applyFont="1" applyFill="1" applyBorder="1" applyAlignment="1" applyProtection="1">
      <alignment horizontal="right" vertical="center"/>
      <protection/>
    </xf>
    <xf numFmtId="4" fontId="24" fillId="6" borderId="23" xfId="20" applyNumberFormat="1" applyFont="1" applyFill="1" applyBorder="1" applyAlignment="1" applyProtection="1">
      <alignment horizontal="right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A-ICMS-v30_1" xfId="20"/>
    <cellStyle name="Normal_A-ICMS-v30" xfId="21"/>
  </cellStyles>
  <dxfs count="2">
    <dxf>
      <font>
        <color rgb="FFFF0000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134</xdr:row>
      <xdr:rowOff>0</xdr:rowOff>
    </xdr:from>
    <xdr:to>
      <xdr:col>3</xdr:col>
      <xdr:colOff>133350</xdr:colOff>
      <xdr:row>134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4300" y="29298900"/>
          <a:ext cx="647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134</xdr:row>
      <xdr:rowOff>0</xdr:rowOff>
    </xdr:from>
    <xdr:to>
      <xdr:col>3</xdr:col>
      <xdr:colOff>133350</xdr:colOff>
      <xdr:row>134</xdr:row>
      <xdr:rowOff>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4300" y="29298900"/>
          <a:ext cx="647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134</xdr:row>
      <xdr:rowOff>0</xdr:rowOff>
    </xdr:from>
    <xdr:to>
      <xdr:col>3</xdr:col>
      <xdr:colOff>133350</xdr:colOff>
      <xdr:row>134</xdr:row>
      <xdr:rowOff>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4300" y="29298900"/>
          <a:ext cx="647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52</xdr:row>
      <xdr:rowOff>0</xdr:rowOff>
    </xdr:from>
    <xdr:to>
      <xdr:col>3</xdr:col>
      <xdr:colOff>133350</xdr:colOff>
      <xdr:row>52</xdr:row>
      <xdr:rowOff>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4300" y="8001000"/>
          <a:ext cx="647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52</xdr:row>
      <xdr:rowOff>0</xdr:rowOff>
    </xdr:from>
    <xdr:to>
      <xdr:col>3</xdr:col>
      <xdr:colOff>133350</xdr:colOff>
      <xdr:row>52</xdr:row>
      <xdr:rowOff>0</xdr:rowOff>
    </xdr:to>
    <xdr:pic>
      <xdr:nvPicPr>
        <xdr:cNvPr id="6" name="Picture 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4300" y="8001000"/>
          <a:ext cx="647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52</xdr:row>
      <xdr:rowOff>0</xdr:rowOff>
    </xdr:from>
    <xdr:to>
      <xdr:col>3</xdr:col>
      <xdr:colOff>133350</xdr:colOff>
      <xdr:row>52</xdr:row>
      <xdr:rowOff>0</xdr:rowOff>
    </xdr:to>
    <xdr:pic>
      <xdr:nvPicPr>
        <xdr:cNvPr id="7" name="Picture 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4300" y="8001000"/>
          <a:ext cx="647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7"/>
  <sheetViews>
    <sheetView showGridLines="0" tabSelected="1" zoomScale="150" zoomScaleNormal="150" workbookViewId="0" topLeftCell="A31">
      <selection activeCell="G32" sqref="G32"/>
    </sheetView>
  </sheetViews>
  <sheetFormatPr defaultColWidth="9.140625" defaultRowHeight="12.75"/>
  <cols>
    <col min="1" max="1" width="0.85546875" style="108" customWidth="1"/>
    <col min="2" max="2" width="4.57421875" style="108" customWidth="1"/>
    <col min="3" max="3" width="4.00390625" style="108" customWidth="1"/>
    <col min="4" max="5" width="9.140625" style="108" customWidth="1"/>
    <col min="6" max="6" width="52.8515625" style="108" customWidth="1"/>
    <col min="7" max="7" width="11.28125" style="108" customWidth="1"/>
    <col min="8" max="8" width="0.85546875" style="108" customWidth="1"/>
    <col min="9" max="16384" width="9.140625" style="108" customWidth="1"/>
  </cols>
  <sheetData>
    <row r="1" spans="1:8" ht="4.5" customHeight="1">
      <c r="A1" s="109"/>
      <c r="B1" s="110"/>
      <c r="C1" s="111"/>
      <c r="D1" s="110"/>
      <c r="E1" s="110"/>
      <c r="F1" s="110"/>
      <c r="G1" s="112"/>
      <c r="H1" s="113"/>
    </row>
    <row r="2" spans="1:8" ht="15.75" customHeight="1">
      <c r="A2" s="4"/>
      <c r="B2" s="285" t="s">
        <v>141</v>
      </c>
      <c r="C2" s="286"/>
      <c r="D2" s="286"/>
      <c r="E2" s="286"/>
      <c r="F2" s="286"/>
      <c r="G2" s="287"/>
      <c r="H2" s="5"/>
    </row>
    <row r="3" spans="1:8" ht="19.5" customHeight="1">
      <c r="A3" s="4"/>
      <c r="B3" s="288"/>
      <c r="C3" s="289"/>
      <c r="D3" s="289"/>
      <c r="E3" s="289"/>
      <c r="F3" s="289"/>
      <c r="G3" s="290"/>
      <c r="H3" s="5"/>
    </row>
    <row r="4" spans="1:8" ht="4.5" customHeight="1">
      <c r="A4" s="4"/>
      <c r="B4" s="2"/>
      <c r="C4" s="3"/>
      <c r="D4" s="2"/>
      <c r="E4" s="2"/>
      <c r="F4" s="2"/>
      <c r="G4" s="114"/>
      <c r="H4" s="5"/>
    </row>
    <row r="5" spans="1:8" ht="20.25" customHeight="1">
      <c r="A5" s="4"/>
      <c r="B5" s="291" t="s">
        <v>65</v>
      </c>
      <c r="C5" s="292"/>
      <c r="D5" s="292"/>
      <c r="E5" s="292"/>
      <c r="F5" s="292"/>
      <c r="G5" s="293"/>
      <c r="H5" s="5"/>
    </row>
    <row r="6" spans="1:8" ht="15" customHeight="1">
      <c r="A6" s="4"/>
      <c r="B6" s="106" t="s">
        <v>0</v>
      </c>
      <c r="C6" s="273" t="s">
        <v>1</v>
      </c>
      <c r="D6" s="274"/>
      <c r="E6" s="274"/>
      <c r="F6" s="275"/>
      <c r="G6" s="107" t="s">
        <v>2</v>
      </c>
      <c r="H6" s="5"/>
    </row>
    <row r="7" spans="1:8" ht="12" customHeight="1">
      <c r="A7" s="4"/>
      <c r="B7" s="115">
        <v>1</v>
      </c>
      <c r="C7" s="116" t="s">
        <v>4</v>
      </c>
      <c r="D7" s="117" t="s">
        <v>57</v>
      </c>
      <c r="E7" s="118"/>
      <c r="F7" s="118"/>
      <c r="G7" s="254">
        <v>0</v>
      </c>
      <c r="H7" s="5"/>
    </row>
    <row r="8" spans="1:8" ht="12" customHeight="1">
      <c r="A8" s="4"/>
      <c r="B8" s="115">
        <f>B7+1</f>
        <v>2</v>
      </c>
      <c r="C8" s="116" t="s">
        <v>4</v>
      </c>
      <c r="D8" s="294" t="s">
        <v>58</v>
      </c>
      <c r="E8" s="295"/>
      <c r="F8" s="296"/>
      <c r="G8" s="255">
        <v>0</v>
      </c>
      <c r="H8" s="5"/>
    </row>
    <row r="9" spans="1:8" ht="12" customHeight="1">
      <c r="A9" s="4"/>
      <c r="B9" s="115">
        <f aca="true" t="shared" si="0" ref="B9:B32">B8+1</f>
        <v>3</v>
      </c>
      <c r="C9" s="120" t="s">
        <v>4</v>
      </c>
      <c r="D9" s="121" t="s">
        <v>52</v>
      </c>
      <c r="E9" s="122"/>
      <c r="F9" s="122"/>
      <c r="G9" s="256">
        <v>0</v>
      </c>
      <c r="H9" s="5"/>
    </row>
    <row r="10" spans="1:8" ht="12" customHeight="1">
      <c r="A10" s="4"/>
      <c r="B10" s="115">
        <f t="shared" si="0"/>
        <v>4</v>
      </c>
      <c r="C10" s="123" t="s">
        <v>4</v>
      </c>
      <c r="D10" s="122" t="s">
        <v>53</v>
      </c>
      <c r="E10" s="122"/>
      <c r="F10" s="122"/>
      <c r="G10" s="256">
        <v>0</v>
      </c>
      <c r="H10" s="5"/>
    </row>
    <row r="11" spans="1:8" ht="12" customHeight="1">
      <c r="A11" s="4"/>
      <c r="B11" s="115">
        <f t="shared" si="0"/>
        <v>5</v>
      </c>
      <c r="C11" s="123" t="s">
        <v>5</v>
      </c>
      <c r="D11" s="122" t="s">
        <v>54</v>
      </c>
      <c r="E11" s="122"/>
      <c r="F11" s="122"/>
      <c r="G11" s="256">
        <v>0</v>
      </c>
      <c r="H11" s="5"/>
    </row>
    <row r="12" spans="1:8" ht="13.9" customHeight="1">
      <c r="A12" s="4"/>
      <c r="B12" s="115">
        <f>B11+1</f>
        <v>6</v>
      </c>
      <c r="C12" s="123" t="s">
        <v>5</v>
      </c>
      <c r="D12" s="122" t="s">
        <v>56</v>
      </c>
      <c r="E12" s="122"/>
      <c r="F12" s="122"/>
      <c r="G12" s="255">
        <v>0</v>
      </c>
      <c r="H12" s="5"/>
    </row>
    <row r="13" spans="1:8" ht="12" customHeight="1">
      <c r="A13" s="4"/>
      <c r="B13" s="115">
        <f t="shared" si="0"/>
        <v>7</v>
      </c>
      <c r="C13" s="123" t="s">
        <v>5</v>
      </c>
      <c r="D13" s="122" t="s">
        <v>55</v>
      </c>
      <c r="E13" s="122"/>
      <c r="F13" s="122"/>
      <c r="G13" s="256">
        <v>0</v>
      </c>
      <c r="H13" s="5"/>
    </row>
    <row r="14" spans="1:8" ht="12" customHeight="1">
      <c r="A14" s="4"/>
      <c r="B14" s="115">
        <f t="shared" si="0"/>
        <v>8</v>
      </c>
      <c r="C14" s="123" t="s">
        <v>5</v>
      </c>
      <c r="D14" s="194" t="s">
        <v>59</v>
      </c>
      <c r="E14" s="124"/>
      <c r="F14" s="124"/>
      <c r="G14" s="256">
        <v>0</v>
      </c>
      <c r="H14" s="5"/>
    </row>
    <row r="15" spans="1:8" ht="12" customHeight="1">
      <c r="A15" s="4"/>
      <c r="B15" s="115">
        <f t="shared" si="0"/>
        <v>9</v>
      </c>
      <c r="C15" s="196" t="s">
        <v>5</v>
      </c>
      <c r="D15" s="130" t="s">
        <v>119</v>
      </c>
      <c r="E15" s="197"/>
      <c r="F15" s="197"/>
      <c r="G15" s="236">
        <f>G50</f>
        <v>0</v>
      </c>
      <c r="H15" s="5"/>
    </row>
    <row r="16" spans="1:8" ht="12" customHeight="1">
      <c r="A16" s="4"/>
      <c r="B16" s="231">
        <f t="shared" si="0"/>
        <v>10</v>
      </c>
      <c r="C16" s="120" t="s">
        <v>3</v>
      </c>
      <c r="D16" s="127" t="s">
        <v>143</v>
      </c>
      <c r="E16" s="121"/>
      <c r="F16" s="122"/>
      <c r="G16" s="243">
        <f>IF((G7+G8+G9+G10)&gt;(G11+G12+G13+G14+G15),(G7+G8+G9+G10)-(G11+G12+G13+G14+G15),0)</f>
        <v>0</v>
      </c>
      <c r="H16" s="5"/>
    </row>
    <row r="17" spans="1:8" ht="12" customHeight="1">
      <c r="A17" s="4"/>
      <c r="B17" s="231">
        <f t="shared" si="0"/>
        <v>11</v>
      </c>
      <c r="C17" s="120" t="s">
        <v>5</v>
      </c>
      <c r="D17" s="126" t="s">
        <v>6</v>
      </c>
      <c r="E17" s="122"/>
      <c r="F17" s="122"/>
      <c r="G17" s="257">
        <v>0</v>
      </c>
      <c r="H17" s="5"/>
    </row>
    <row r="18" spans="1:8" ht="12" customHeight="1">
      <c r="A18" s="4"/>
      <c r="B18" s="115">
        <f t="shared" si="0"/>
        <v>12</v>
      </c>
      <c r="C18" s="120" t="s">
        <v>5</v>
      </c>
      <c r="D18" s="121" t="s">
        <v>167</v>
      </c>
      <c r="E18" s="122"/>
      <c r="F18" s="122"/>
      <c r="G18" s="362">
        <f>G131</f>
        <v>0</v>
      </c>
      <c r="H18" s="5"/>
    </row>
    <row r="19" spans="1:9" ht="12" customHeight="1">
      <c r="A19" s="4"/>
      <c r="B19" s="231">
        <f>B18+1</f>
        <v>13</v>
      </c>
      <c r="C19" s="125" t="s">
        <v>3</v>
      </c>
      <c r="D19" s="126" t="s">
        <v>144</v>
      </c>
      <c r="E19" s="127"/>
      <c r="F19" s="122"/>
      <c r="G19" s="363">
        <f>G17-G18</f>
        <v>0</v>
      </c>
      <c r="H19" s="5"/>
      <c r="I19" s="233" t="str">
        <f>IF(G19&lt;0,"ERRO =&gt; Valor da Dedução (item 12) é limitado ao valor do ICMS por Média (item 11)","")</f>
        <v/>
      </c>
    </row>
    <row r="20" spans="1:8" ht="12" customHeight="1">
      <c r="A20" s="4"/>
      <c r="B20" s="231">
        <f t="shared" si="0"/>
        <v>14</v>
      </c>
      <c r="C20" s="120" t="s">
        <v>3</v>
      </c>
      <c r="D20" s="126" t="s">
        <v>145</v>
      </c>
      <c r="E20" s="128"/>
      <c r="F20" s="128"/>
      <c r="G20" s="363">
        <f>IF(G16&gt;G17,(G16-G17),0)</f>
        <v>0</v>
      </c>
      <c r="H20" s="5"/>
    </row>
    <row r="21" spans="1:8" ht="12" customHeight="1">
      <c r="A21" s="4"/>
      <c r="B21" s="115">
        <f t="shared" si="0"/>
        <v>15</v>
      </c>
      <c r="C21" s="123"/>
      <c r="D21" s="122" t="s">
        <v>7</v>
      </c>
      <c r="E21" s="127"/>
      <c r="F21" s="127"/>
      <c r="G21" s="256">
        <v>0</v>
      </c>
      <c r="H21" s="5"/>
    </row>
    <row r="22" spans="1:8" ht="12" customHeight="1">
      <c r="A22" s="4"/>
      <c r="B22" s="115">
        <f t="shared" si="0"/>
        <v>16</v>
      </c>
      <c r="C22" s="125" t="s">
        <v>3</v>
      </c>
      <c r="D22" s="121" t="s">
        <v>146</v>
      </c>
      <c r="E22" s="129"/>
      <c r="F22" s="118"/>
      <c r="G22" s="239">
        <f>((G20*G21)/100)</f>
        <v>0</v>
      </c>
      <c r="H22" s="5"/>
    </row>
    <row r="23" spans="1:8" ht="12" customHeight="1">
      <c r="A23" s="4"/>
      <c r="B23" s="115">
        <f t="shared" si="0"/>
        <v>17</v>
      </c>
      <c r="C23" s="125" t="s">
        <v>5</v>
      </c>
      <c r="D23" s="130" t="s">
        <v>147</v>
      </c>
      <c r="E23" s="198"/>
      <c r="F23" s="199"/>
      <c r="G23" s="239">
        <f>G63</f>
        <v>0</v>
      </c>
      <c r="H23" s="5"/>
    </row>
    <row r="24" spans="1:8" ht="12" customHeight="1">
      <c r="A24" s="4"/>
      <c r="B24" s="115">
        <f t="shared" si="0"/>
        <v>18</v>
      </c>
      <c r="C24" s="125" t="s">
        <v>5</v>
      </c>
      <c r="D24" s="130" t="s">
        <v>135</v>
      </c>
      <c r="E24" s="198"/>
      <c r="F24" s="199"/>
      <c r="G24" s="256">
        <v>0</v>
      </c>
      <c r="H24" s="5"/>
    </row>
    <row r="25" spans="1:8" ht="12" customHeight="1">
      <c r="A25" s="4"/>
      <c r="B25" s="115">
        <f t="shared" si="0"/>
        <v>19</v>
      </c>
      <c r="C25" s="125" t="s">
        <v>5</v>
      </c>
      <c r="D25" s="130" t="s">
        <v>136</v>
      </c>
      <c r="E25" s="198"/>
      <c r="F25" s="199"/>
      <c r="G25" s="256">
        <v>0</v>
      </c>
      <c r="H25" s="5"/>
    </row>
    <row r="26" spans="1:8" ht="12" customHeight="1">
      <c r="A26" s="4"/>
      <c r="B26" s="231">
        <f t="shared" si="0"/>
        <v>20</v>
      </c>
      <c r="C26" s="125" t="s">
        <v>3</v>
      </c>
      <c r="D26" s="126" t="s">
        <v>148</v>
      </c>
      <c r="E26" s="129"/>
      <c r="F26" s="118"/>
      <c r="G26" s="243">
        <f>IF((G22-G23-G24-G25)&gt;0,(G22-G23-G24-G25),0)</f>
        <v>0</v>
      </c>
      <c r="H26" s="5"/>
    </row>
    <row r="27" spans="1:8" ht="12" customHeight="1">
      <c r="A27" s="4"/>
      <c r="B27" s="231">
        <f t="shared" si="0"/>
        <v>21</v>
      </c>
      <c r="C27" s="123" t="s">
        <v>3</v>
      </c>
      <c r="D27" s="207" t="s">
        <v>149</v>
      </c>
      <c r="E27" s="122"/>
      <c r="F27" s="122"/>
      <c r="G27" s="237">
        <f>IF((G20&gt;G22),(G20-G22),0)</f>
        <v>0</v>
      </c>
      <c r="H27" s="5"/>
    </row>
    <row r="28" spans="1:8" ht="12" customHeight="1">
      <c r="A28" s="4"/>
      <c r="B28" s="115">
        <f t="shared" si="0"/>
        <v>22</v>
      </c>
      <c r="C28" s="120" t="s">
        <v>5</v>
      </c>
      <c r="D28" s="121" t="s">
        <v>140</v>
      </c>
      <c r="E28" s="122"/>
      <c r="F28" s="131"/>
      <c r="G28" s="238">
        <f>G132</f>
        <v>0</v>
      </c>
      <c r="H28" s="5"/>
    </row>
    <row r="29" spans="1:9" ht="12" customHeight="1">
      <c r="A29" s="4"/>
      <c r="B29" s="231">
        <f t="shared" si="0"/>
        <v>23</v>
      </c>
      <c r="C29" s="125" t="s">
        <v>3</v>
      </c>
      <c r="D29" s="126" t="s">
        <v>150</v>
      </c>
      <c r="E29" s="127"/>
      <c r="F29" s="127"/>
      <c r="G29" s="237">
        <f>G27-G28</f>
        <v>0</v>
      </c>
      <c r="H29" s="5"/>
      <c r="I29" s="233" t="str">
        <f>IF(G29&lt;0,"ERRO =&gt; Valor da Dedução (item 22) é limitado ao valor do Saldo do ICMS da Parcela Não Financiada (item 21)","")</f>
        <v/>
      </c>
    </row>
    <row r="30" spans="1:8" ht="12" customHeight="1">
      <c r="A30" s="4"/>
      <c r="B30" s="231">
        <f>B29+1</f>
        <v>24</v>
      </c>
      <c r="C30" s="132" t="s">
        <v>3</v>
      </c>
      <c r="D30" s="133" t="s">
        <v>151</v>
      </c>
      <c r="E30" s="134"/>
      <c r="F30" s="134"/>
      <c r="G30" s="240">
        <f>IF((G11+G12+G13+G14+G15)&gt;(G7+G8+G9+G10),(G11+G12+G13+G14+G15)-(G7+G8+G9+G10),0)</f>
        <v>0</v>
      </c>
      <c r="H30" s="5"/>
    </row>
    <row r="31" spans="1:8" ht="12" customHeight="1">
      <c r="A31" s="4"/>
      <c r="B31" s="115">
        <f t="shared" si="0"/>
        <v>25</v>
      </c>
      <c r="C31" s="201" t="s">
        <v>5</v>
      </c>
      <c r="D31" s="130" t="s">
        <v>8</v>
      </c>
      <c r="E31" s="202"/>
      <c r="F31" s="202"/>
      <c r="G31" s="241">
        <f>IF(G30=0,0,IF(G36+G37+G38+G39+G40-G41-G42-G43-G44&lt;=0,0,IF(G36+G37+G38+G39+G40-G41-G42-G43-G44&gt;=G30,G30,IF(G36+G37+G38+G39+G40-G41-G42-G43-G44&lt;=G30,G36+G37+G38+G39+G40-G41-G42-G43-G44,0))))</f>
        <v>0</v>
      </c>
      <c r="H31" s="5"/>
    </row>
    <row r="32" spans="1:8" ht="12" customHeight="1">
      <c r="A32" s="4"/>
      <c r="B32" s="231">
        <f t="shared" si="0"/>
        <v>26</v>
      </c>
      <c r="C32" s="135" t="s">
        <v>3</v>
      </c>
      <c r="D32" s="133" t="s">
        <v>152</v>
      </c>
      <c r="E32" s="134"/>
      <c r="F32" s="134"/>
      <c r="G32" s="242">
        <f>G30-G31</f>
        <v>0</v>
      </c>
      <c r="H32" s="5"/>
    </row>
    <row r="33" spans="1:8" ht="4.5" customHeight="1">
      <c r="A33" s="4"/>
      <c r="B33" s="136"/>
      <c r="C33" s="137"/>
      <c r="D33" s="138"/>
      <c r="E33" s="139"/>
      <c r="F33" s="2"/>
      <c r="G33" s="114"/>
      <c r="H33" s="5"/>
    </row>
    <row r="34" spans="1:8" ht="20.25" customHeight="1">
      <c r="A34" s="4"/>
      <c r="B34" s="291" t="s">
        <v>66</v>
      </c>
      <c r="C34" s="292"/>
      <c r="D34" s="292"/>
      <c r="E34" s="292"/>
      <c r="F34" s="292"/>
      <c r="G34" s="293"/>
      <c r="H34" s="5"/>
    </row>
    <row r="35" spans="1:8" ht="15" customHeight="1">
      <c r="A35" s="4"/>
      <c r="B35" s="106" t="s">
        <v>0</v>
      </c>
      <c r="C35" s="273" t="s">
        <v>1</v>
      </c>
      <c r="D35" s="274"/>
      <c r="E35" s="274"/>
      <c r="F35" s="275"/>
      <c r="G35" s="107" t="s">
        <v>2</v>
      </c>
      <c r="H35" s="5"/>
    </row>
    <row r="36" spans="1:8" ht="12" customHeight="1">
      <c r="A36" s="4"/>
      <c r="B36" s="140">
        <f>B32+1</f>
        <v>27</v>
      </c>
      <c r="C36" s="141" t="s">
        <v>4</v>
      </c>
      <c r="D36" s="118" t="s">
        <v>132</v>
      </c>
      <c r="E36" s="118"/>
      <c r="F36" s="118"/>
      <c r="G36" s="254">
        <v>0</v>
      </c>
      <c r="H36" s="5"/>
    </row>
    <row r="37" spans="1:8" ht="12" customHeight="1">
      <c r="A37" s="4"/>
      <c r="B37" s="119">
        <f>B36+1</f>
        <v>28</v>
      </c>
      <c r="C37" s="120" t="s">
        <v>4</v>
      </c>
      <c r="D37" s="121" t="s">
        <v>133</v>
      </c>
      <c r="E37" s="122"/>
      <c r="F37" s="122"/>
      <c r="G37" s="256">
        <v>0</v>
      </c>
      <c r="H37" s="5"/>
    </row>
    <row r="38" spans="1:8" ht="12" customHeight="1">
      <c r="A38" s="4"/>
      <c r="B38" s="119">
        <f>B37+1</f>
        <v>29</v>
      </c>
      <c r="C38" s="123" t="s">
        <v>4</v>
      </c>
      <c r="D38" s="122" t="s">
        <v>134</v>
      </c>
      <c r="E38" s="122"/>
      <c r="F38" s="122"/>
      <c r="G38" s="256">
        <v>0</v>
      </c>
      <c r="H38" s="5"/>
    </row>
    <row r="39" spans="1:8" ht="12" customHeight="1">
      <c r="A39" s="4"/>
      <c r="B39" s="200">
        <f>B38+1</f>
        <v>30</v>
      </c>
      <c r="C39" s="195" t="s">
        <v>4</v>
      </c>
      <c r="D39" s="130" t="s">
        <v>135</v>
      </c>
      <c r="E39" s="203"/>
      <c r="F39" s="203"/>
      <c r="G39" s="239">
        <f>IF(G21=0,0,IF((G17&gt;((G7+G8+G9+G10)-(G11+G12+G13+G14)-((G23/G21)*100))),(G20-G27),(G24)))</f>
        <v>0</v>
      </c>
      <c r="H39" s="5"/>
    </row>
    <row r="40" spans="1:8" ht="12" customHeight="1">
      <c r="A40" s="4"/>
      <c r="B40" s="200">
        <f aca="true" t="shared" si="1" ref="B40:B51">B39+1</f>
        <v>31</v>
      </c>
      <c r="C40" s="195" t="s">
        <v>4</v>
      </c>
      <c r="D40" s="130" t="s">
        <v>136</v>
      </c>
      <c r="E40" s="203"/>
      <c r="F40" s="203"/>
      <c r="G40" s="239">
        <f>IF(G21=0,0,IF((G17&gt;((G7+G8+G9+G10)-(G11+G12+G13+G14)-((G23/G21)*100))),(G20-G27),(G25)))</f>
        <v>0</v>
      </c>
      <c r="H40" s="5"/>
    </row>
    <row r="41" spans="1:8" ht="12" customHeight="1">
      <c r="A41" s="4"/>
      <c r="B41" s="200">
        <f t="shared" si="1"/>
        <v>32</v>
      </c>
      <c r="C41" s="195" t="s">
        <v>5</v>
      </c>
      <c r="D41" s="204" t="s">
        <v>137</v>
      </c>
      <c r="E41" s="204"/>
      <c r="F41" s="204"/>
      <c r="G41" s="256">
        <v>0</v>
      </c>
      <c r="H41" s="5"/>
    </row>
    <row r="42" spans="1:8" ht="12" customHeight="1">
      <c r="A42" s="4"/>
      <c r="B42" s="200">
        <f t="shared" si="1"/>
        <v>33</v>
      </c>
      <c r="C42" s="195" t="s">
        <v>5</v>
      </c>
      <c r="D42" s="204" t="s">
        <v>138</v>
      </c>
      <c r="E42" s="204"/>
      <c r="F42" s="204"/>
      <c r="G42" s="256">
        <v>0</v>
      </c>
      <c r="H42" s="5"/>
    </row>
    <row r="43" spans="1:8" ht="12" customHeight="1">
      <c r="A43" s="4"/>
      <c r="B43" s="200">
        <f t="shared" si="1"/>
        <v>34</v>
      </c>
      <c r="C43" s="195" t="s">
        <v>5</v>
      </c>
      <c r="D43" s="204" t="s">
        <v>139</v>
      </c>
      <c r="E43" s="204"/>
      <c r="F43" s="204"/>
      <c r="G43" s="256">
        <v>0</v>
      </c>
      <c r="H43" s="5"/>
    </row>
    <row r="44" spans="1:8" ht="12" customHeight="1">
      <c r="A44" s="4"/>
      <c r="B44" s="200">
        <f t="shared" si="1"/>
        <v>35</v>
      </c>
      <c r="C44" s="196" t="s">
        <v>5</v>
      </c>
      <c r="D44" s="204" t="s">
        <v>60</v>
      </c>
      <c r="E44" s="204"/>
      <c r="F44" s="204"/>
      <c r="G44" s="364">
        <v>0</v>
      </c>
      <c r="H44" s="5"/>
    </row>
    <row r="45" spans="1:8" ht="12" customHeight="1">
      <c r="A45" s="4"/>
      <c r="B45" s="200">
        <f t="shared" si="1"/>
        <v>36</v>
      </c>
      <c r="C45" s="196" t="s">
        <v>5</v>
      </c>
      <c r="D45" s="130" t="s">
        <v>153</v>
      </c>
      <c r="E45" s="204"/>
      <c r="F45" s="204"/>
      <c r="G45" s="236">
        <f>G31</f>
        <v>0</v>
      </c>
      <c r="H45" s="5"/>
    </row>
    <row r="46" spans="1:8" ht="12" customHeight="1">
      <c r="A46" s="4"/>
      <c r="B46" s="205">
        <f t="shared" si="1"/>
        <v>37</v>
      </c>
      <c r="C46" s="206" t="s">
        <v>3</v>
      </c>
      <c r="D46" s="207" t="s">
        <v>154</v>
      </c>
      <c r="E46" s="204"/>
      <c r="F46" s="204"/>
      <c r="G46" s="243">
        <f>IF((G36+G37+G38+G39+G40)&gt;(G41+G42+G43+G44+G45),(G36+G37+G38+G39+G40)-(G41+G42+G43+G44+G45),0)</f>
        <v>0</v>
      </c>
      <c r="H46" s="5"/>
    </row>
    <row r="47" spans="1:8" ht="12" customHeight="1">
      <c r="A47" s="4"/>
      <c r="B47" s="200">
        <f t="shared" si="1"/>
        <v>38</v>
      </c>
      <c r="C47" s="195" t="s">
        <v>5</v>
      </c>
      <c r="D47" s="130" t="s">
        <v>155</v>
      </c>
      <c r="E47" s="204"/>
      <c r="F47" s="204"/>
      <c r="G47" s="239">
        <f>G130</f>
        <v>0</v>
      </c>
      <c r="H47" s="5"/>
    </row>
    <row r="48" spans="1:9" ht="12" customHeight="1">
      <c r="A48" s="4"/>
      <c r="B48" s="205">
        <f t="shared" si="1"/>
        <v>39</v>
      </c>
      <c r="C48" s="206" t="s">
        <v>3</v>
      </c>
      <c r="D48" s="207" t="s">
        <v>156</v>
      </c>
      <c r="E48" s="204"/>
      <c r="F48" s="204"/>
      <c r="G48" s="243">
        <f>G46-G47</f>
        <v>0</v>
      </c>
      <c r="H48" s="142"/>
      <c r="I48" s="233" t="str">
        <f>IF(G48&lt;0,"ERRO =&gt; Valor da Dedução (item 38) é limitado ao valor do Saldo Devedor do ICMS das Oper Não Incentivadas (item 37)","")</f>
        <v/>
      </c>
    </row>
    <row r="49" spans="1:8" ht="12" customHeight="1">
      <c r="A49" s="4"/>
      <c r="B49" s="205">
        <f t="shared" si="1"/>
        <v>40</v>
      </c>
      <c r="C49" s="208" t="s">
        <v>3</v>
      </c>
      <c r="D49" s="209" t="s">
        <v>157</v>
      </c>
      <c r="E49" s="210"/>
      <c r="F49" s="210"/>
      <c r="G49" s="244">
        <f>IF((G41+G42+G43+G44+G45)&gt;(G36+G37+G38+G39+G40),(G41+G42+G43+G44+G45)-(G36+G37+G38+G39+G40),0)</f>
        <v>0</v>
      </c>
      <c r="H49" s="142"/>
    </row>
    <row r="50" spans="1:8" ht="12" customHeight="1">
      <c r="A50" s="4"/>
      <c r="B50" s="200">
        <f t="shared" si="1"/>
        <v>41</v>
      </c>
      <c r="C50" s="208" t="s">
        <v>5</v>
      </c>
      <c r="D50" s="211" t="s">
        <v>9</v>
      </c>
      <c r="E50" s="210"/>
      <c r="F50" s="210"/>
      <c r="G50" s="241">
        <f>IF((G41+G42+G43+G44)-(G36+G37+G38+G39+G40)&lt;=0,0,IF((G7+G8+G9+G10)-(G11+G12+G13+G14)&lt;=0,0,IF(G7+G8+G9+G10-G11-G12-G13-G14&gt;=(G41+G42+G43+G44)-(G36+G37+G38+G39+G40),(G41+G42+G43+G44)-(G36+G37+G38+G39+G40),IF(G7+G8+G9+G10-G11-G12-G13-G14&lt;=(G41+G42+G43+G44)-(G36+G37+G38+G39+G40),G7+G8+G9+G10-G11-G12-G13-G14,0))))</f>
        <v>0</v>
      </c>
      <c r="H50" s="142"/>
    </row>
    <row r="51" spans="1:8" ht="12" customHeight="1">
      <c r="A51" s="4"/>
      <c r="B51" s="230">
        <f t="shared" si="1"/>
        <v>42</v>
      </c>
      <c r="C51" s="143" t="s">
        <v>3</v>
      </c>
      <c r="D51" s="144" t="s">
        <v>158</v>
      </c>
      <c r="E51" s="145"/>
      <c r="F51" s="146"/>
      <c r="G51" s="242">
        <f>G49-G50</f>
        <v>0</v>
      </c>
      <c r="H51" s="142"/>
    </row>
    <row r="52" spans="1:8" ht="5.25" customHeight="1">
      <c r="A52" s="4"/>
      <c r="B52" s="147"/>
      <c r="C52" s="148"/>
      <c r="D52" s="149"/>
      <c r="E52" s="150"/>
      <c r="F52" s="150"/>
      <c r="G52" s="151"/>
      <c r="H52" s="5"/>
    </row>
    <row r="53" spans="1:8" ht="21" customHeight="1">
      <c r="A53" s="222"/>
      <c r="B53" s="297" t="s">
        <v>67</v>
      </c>
      <c r="C53" s="298"/>
      <c r="D53" s="298"/>
      <c r="E53" s="298"/>
      <c r="F53" s="298"/>
      <c r="G53" s="299"/>
      <c r="H53" s="221"/>
    </row>
    <row r="54" spans="1:8" ht="15.75" customHeight="1">
      <c r="A54" s="167"/>
      <c r="B54" s="6" t="s">
        <v>0</v>
      </c>
      <c r="C54" s="300" t="s">
        <v>1</v>
      </c>
      <c r="D54" s="301"/>
      <c r="E54" s="301"/>
      <c r="F54" s="301"/>
      <c r="G54" s="168" t="s">
        <v>2</v>
      </c>
      <c r="H54" s="5"/>
    </row>
    <row r="55" spans="1:8" ht="14.1" customHeight="1">
      <c r="A55" s="167"/>
      <c r="B55" s="169">
        <f>B51+1</f>
        <v>43</v>
      </c>
      <c r="C55" s="170" t="s">
        <v>12</v>
      </c>
      <c r="D55" s="171"/>
      <c r="E55" s="172"/>
      <c r="F55" s="173"/>
      <c r="G55" s="258">
        <v>0</v>
      </c>
      <c r="H55" s="5"/>
    </row>
    <row r="56" spans="1:8" ht="14.1" customHeight="1">
      <c r="A56" s="167"/>
      <c r="B56" s="174">
        <f aca="true" t="shared" si="2" ref="B56:B66">B55+1</f>
        <v>44</v>
      </c>
      <c r="C56" s="175" t="s">
        <v>13</v>
      </c>
      <c r="D56" s="176"/>
      <c r="E56" s="177"/>
      <c r="F56" s="178"/>
      <c r="G56" s="259">
        <v>0</v>
      </c>
      <c r="H56" s="5"/>
    </row>
    <row r="57" spans="1:8" ht="14.1" customHeight="1">
      <c r="A57" s="167"/>
      <c r="B57" s="174">
        <f t="shared" si="2"/>
        <v>45</v>
      </c>
      <c r="C57" s="175" t="s">
        <v>172</v>
      </c>
      <c r="D57" s="176"/>
      <c r="E57" s="177"/>
      <c r="F57" s="178"/>
      <c r="G57" s="245">
        <f>G55+G56</f>
        <v>0</v>
      </c>
      <c r="H57" s="5"/>
    </row>
    <row r="58" spans="1:8" ht="14.1" customHeight="1">
      <c r="A58" s="167"/>
      <c r="B58" s="174">
        <f t="shared" si="2"/>
        <v>46</v>
      </c>
      <c r="C58" s="175" t="s">
        <v>173</v>
      </c>
      <c r="D58" s="176"/>
      <c r="E58" s="177"/>
      <c r="F58" s="178"/>
      <c r="G58" s="259">
        <v>0</v>
      </c>
      <c r="H58" s="5"/>
    </row>
    <row r="59" spans="1:8" ht="14.1" customHeight="1">
      <c r="A59" s="167"/>
      <c r="B59" s="174">
        <f t="shared" si="2"/>
        <v>47</v>
      </c>
      <c r="C59" s="175" t="s">
        <v>159</v>
      </c>
      <c r="D59" s="176"/>
      <c r="E59" s="177"/>
      <c r="F59" s="178"/>
      <c r="G59" s="245">
        <f>IF(G58&gt;0,(G57/G58)*100,0)</f>
        <v>0</v>
      </c>
      <c r="H59" s="5"/>
    </row>
    <row r="60" spans="1:8" ht="14.1" customHeight="1">
      <c r="A60" s="167"/>
      <c r="B60" s="174">
        <f t="shared" si="2"/>
        <v>48</v>
      </c>
      <c r="C60" s="175" t="s">
        <v>174</v>
      </c>
      <c r="D60" s="176"/>
      <c r="E60" s="177"/>
      <c r="F60" s="178"/>
      <c r="G60" s="259">
        <v>0</v>
      </c>
      <c r="H60" s="5"/>
    </row>
    <row r="61" spans="1:8" ht="14.1" customHeight="1">
      <c r="A61" s="167"/>
      <c r="B61" s="174">
        <f t="shared" si="2"/>
        <v>49</v>
      </c>
      <c r="C61" s="175" t="s">
        <v>175</v>
      </c>
      <c r="D61" s="176"/>
      <c r="E61" s="179"/>
      <c r="F61" s="180"/>
      <c r="G61" s="245">
        <f>IF(G59&lt;30,0,((G58*(G59-30)/100)))</f>
        <v>0</v>
      </c>
      <c r="H61" s="5"/>
    </row>
    <row r="62" spans="1:8" ht="14.1" customHeight="1">
      <c r="A62" s="167"/>
      <c r="B62" s="174">
        <f t="shared" si="2"/>
        <v>50</v>
      </c>
      <c r="C62" s="175" t="s">
        <v>160</v>
      </c>
      <c r="D62" s="176"/>
      <c r="E62" s="179"/>
      <c r="F62" s="180"/>
      <c r="G62" s="246">
        <f>IF(G57&lt;=0,0,(G60*G61/G57))</f>
        <v>0</v>
      </c>
      <c r="H62" s="5"/>
    </row>
    <row r="63" spans="1:8" ht="14.1" customHeight="1">
      <c r="A63" s="167"/>
      <c r="B63" s="181">
        <f t="shared" si="2"/>
        <v>51</v>
      </c>
      <c r="C63" s="182" t="s">
        <v>161</v>
      </c>
      <c r="D63" s="183"/>
      <c r="E63" s="184"/>
      <c r="F63" s="185"/>
      <c r="G63" s="247">
        <f>((G62*G21)/100)</f>
        <v>0</v>
      </c>
      <c r="H63" s="5"/>
    </row>
    <row r="64" spans="1:8" ht="14.1" customHeight="1">
      <c r="A64" s="167"/>
      <c r="B64" s="174">
        <f t="shared" si="2"/>
        <v>52</v>
      </c>
      <c r="C64" s="175" t="s">
        <v>176</v>
      </c>
      <c r="D64" s="183"/>
      <c r="E64" s="184"/>
      <c r="F64" s="185"/>
      <c r="G64" s="246">
        <f>G60-G62</f>
        <v>0</v>
      </c>
      <c r="H64" s="5"/>
    </row>
    <row r="65" spans="1:8" ht="14.1" customHeight="1">
      <c r="A65" s="167"/>
      <c r="B65" s="181">
        <f t="shared" si="2"/>
        <v>53</v>
      </c>
      <c r="C65" s="182" t="s">
        <v>162</v>
      </c>
      <c r="D65" s="183"/>
      <c r="E65" s="177"/>
      <c r="F65" s="178"/>
      <c r="G65" s="247">
        <f>((G60*(100-G21))/100)</f>
        <v>0</v>
      </c>
      <c r="H65" s="5"/>
    </row>
    <row r="66" spans="1:8" ht="14.1" customHeight="1">
      <c r="A66" s="167"/>
      <c r="B66" s="181">
        <f t="shared" si="2"/>
        <v>54</v>
      </c>
      <c r="C66" s="186" t="s">
        <v>163</v>
      </c>
      <c r="D66" s="187"/>
      <c r="E66" s="188"/>
      <c r="F66" s="189"/>
      <c r="G66" s="247">
        <f>G63+G65</f>
        <v>0</v>
      </c>
      <c r="H66" s="5"/>
    </row>
    <row r="67" spans="1:8" ht="6" customHeight="1">
      <c r="A67" s="223"/>
      <c r="B67" s="191"/>
      <c r="C67" s="192"/>
      <c r="D67" s="192"/>
      <c r="E67" s="192"/>
      <c r="F67" s="193"/>
      <c r="G67" s="191"/>
      <c r="H67" s="5"/>
    </row>
    <row r="68" spans="1:8" ht="21.75" customHeight="1">
      <c r="A68" s="223"/>
      <c r="B68" s="282" t="s">
        <v>142</v>
      </c>
      <c r="C68" s="283"/>
      <c r="D68" s="283"/>
      <c r="E68" s="283"/>
      <c r="F68" s="283"/>
      <c r="G68" s="284"/>
      <c r="H68" s="224"/>
    </row>
    <row r="69" spans="1:8" ht="12.75">
      <c r="A69" s="223"/>
      <c r="B69" s="106" t="s">
        <v>0</v>
      </c>
      <c r="C69" s="273" t="s">
        <v>10</v>
      </c>
      <c r="D69" s="274"/>
      <c r="E69" s="274"/>
      <c r="F69" s="275"/>
      <c r="G69" s="107" t="s">
        <v>2</v>
      </c>
      <c r="H69" s="224"/>
    </row>
    <row r="70" spans="1:8" ht="12.75">
      <c r="A70" s="223"/>
      <c r="B70" s="152">
        <f>B66+1</f>
        <v>55</v>
      </c>
      <c r="C70" s="153" t="s">
        <v>4</v>
      </c>
      <c r="D70" s="262" t="s">
        <v>70</v>
      </c>
      <c r="E70" s="263"/>
      <c r="F70" s="264"/>
      <c r="G70" s="260">
        <v>0</v>
      </c>
      <c r="H70" s="224"/>
    </row>
    <row r="71" spans="1:8" ht="12.75">
      <c r="A71" s="223"/>
      <c r="B71" s="152">
        <f>B70+1</f>
        <v>56</v>
      </c>
      <c r="C71" s="153" t="s">
        <v>4</v>
      </c>
      <c r="D71" s="215" t="s">
        <v>69</v>
      </c>
      <c r="E71" s="216"/>
      <c r="F71" s="217"/>
      <c r="G71" s="260">
        <v>0</v>
      </c>
      <c r="H71" s="224"/>
    </row>
    <row r="72" spans="1:8" ht="12.75">
      <c r="A72" s="223"/>
      <c r="B72" s="152">
        <f aca="true" t="shared" si="3" ref="B72:B120">B71+1</f>
        <v>57</v>
      </c>
      <c r="C72" s="153" t="s">
        <v>4</v>
      </c>
      <c r="D72" s="262" t="s">
        <v>68</v>
      </c>
      <c r="E72" s="263"/>
      <c r="F72" s="264"/>
      <c r="G72" s="260">
        <v>0</v>
      </c>
      <c r="H72" s="224"/>
    </row>
    <row r="73" spans="1:8" ht="12.75">
      <c r="A73" s="223"/>
      <c r="B73" s="152">
        <f t="shared" si="3"/>
        <v>58</v>
      </c>
      <c r="C73" s="153" t="s">
        <v>4</v>
      </c>
      <c r="D73" s="215" t="s">
        <v>71</v>
      </c>
      <c r="E73" s="216"/>
      <c r="F73" s="217"/>
      <c r="G73" s="261">
        <v>0</v>
      </c>
      <c r="H73" s="224"/>
    </row>
    <row r="74" spans="1:8" ht="36.75" customHeight="1">
      <c r="A74" s="223"/>
      <c r="B74" s="152">
        <f t="shared" si="3"/>
        <v>59</v>
      </c>
      <c r="C74" s="153" t="s">
        <v>4</v>
      </c>
      <c r="D74" s="268" t="s">
        <v>72</v>
      </c>
      <c r="E74" s="269"/>
      <c r="F74" s="270"/>
      <c r="G74" s="261">
        <v>0</v>
      </c>
      <c r="H74" s="224"/>
    </row>
    <row r="75" spans="1:8" ht="24" customHeight="1">
      <c r="A75" s="223"/>
      <c r="B75" s="152">
        <f t="shared" si="3"/>
        <v>60</v>
      </c>
      <c r="C75" s="153" t="s">
        <v>4</v>
      </c>
      <c r="D75" s="268" t="s">
        <v>73</v>
      </c>
      <c r="E75" s="269"/>
      <c r="F75" s="270"/>
      <c r="G75" s="261">
        <v>0</v>
      </c>
      <c r="H75" s="224"/>
    </row>
    <row r="76" spans="1:8" ht="23.25" customHeight="1">
      <c r="A76" s="223"/>
      <c r="B76" s="152">
        <f t="shared" si="3"/>
        <v>61</v>
      </c>
      <c r="C76" s="153" t="s">
        <v>4</v>
      </c>
      <c r="D76" s="268" t="s">
        <v>74</v>
      </c>
      <c r="E76" s="269"/>
      <c r="F76" s="270"/>
      <c r="G76" s="261">
        <v>0</v>
      </c>
      <c r="H76" s="224"/>
    </row>
    <row r="77" spans="1:8" ht="36" customHeight="1">
      <c r="A77" s="223"/>
      <c r="B77" s="152">
        <f t="shared" si="3"/>
        <v>62</v>
      </c>
      <c r="C77" s="153" t="s">
        <v>4</v>
      </c>
      <c r="D77" s="268" t="s">
        <v>75</v>
      </c>
      <c r="E77" s="269"/>
      <c r="F77" s="270"/>
      <c r="G77" s="261">
        <v>0</v>
      </c>
      <c r="H77" s="224"/>
    </row>
    <row r="78" spans="1:8" ht="34.5" customHeight="1">
      <c r="A78" s="223"/>
      <c r="B78" s="152">
        <f t="shared" si="3"/>
        <v>63</v>
      </c>
      <c r="C78" s="154" t="s">
        <v>4</v>
      </c>
      <c r="D78" s="271" t="s">
        <v>76</v>
      </c>
      <c r="E78" s="271"/>
      <c r="F78" s="271"/>
      <c r="G78" s="261">
        <v>0</v>
      </c>
      <c r="H78" s="224"/>
    </row>
    <row r="79" spans="1:8" ht="26.25" customHeight="1">
      <c r="A79" s="223"/>
      <c r="B79" s="152">
        <f t="shared" si="3"/>
        <v>64</v>
      </c>
      <c r="C79" s="155" t="s">
        <v>4</v>
      </c>
      <c r="D79" s="271" t="s">
        <v>77</v>
      </c>
      <c r="E79" s="271"/>
      <c r="F79" s="271"/>
      <c r="G79" s="261">
        <v>0</v>
      </c>
      <c r="H79" s="224"/>
    </row>
    <row r="80" spans="1:8" ht="24.75" customHeight="1">
      <c r="A80" s="223"/>
      <c r="B80" s="152">
        <f t="shared" si="3"/>
        <v>65</v>
      </c>
      <c r="C80" s="155" t="s">
        <v>4</v>
      </c>
      <c r="D80" s="279" t="s">
        <v>78</v>
      </c>
      <c r="E80" s="280"/>
      <c r="F80" s="281"/>
      <c r="G80" s="261">
        <v>0</v>
      </c>
      <c r="H80" s="224"/>
    </row>
    <row r="81" spans="1:8" ht="24.75" customHeight="1">
      <c r="A81" s="223"/>
      <c r="B81" s="152">
        <f t="shared" si="3"/>
        <v>66</v>
      </c>
      <c r="C81" s="155" t="s">
        <v>4</v>
      </c>
      <c r="D81" s="279" t="s">
        <v>79</v>
      </c>
      <c r="E81" s="280"/>
      <c r="F81" s="281"/>
      <c r="G81" s="261">
        <v>0</v>
      </c>
      <c r="H81" s="224"/>
    </row>
    <row r="82" spans="1:8" ht="23.25" customHeight="1">
      <c r="A82" s="223"/>
      <c r="B82" s="152">
        <f t="shared" si="3"/>
        <v>67</v>
      </c>
      <c r="C82" s="155" t="s">
        <v>4</v>
      </c>
      <c r="D82" s="265" t="s">
        <v>80</v>
      </c>
      <c r="E82" s="266"/>
      <c r="F82" s="267"/>
      <c r="G82" s="261">
        <v>0</v>
      </c>
      <c r="H82" s="224"/>
    </row>
    <row r="83" spans="1:8" ht="23.25" customHeight="1">
      <c r="A83" s="223"/>
      <c r="B83" s="152">
        <f t="shared" si="3"/>
        <v>68</v>
      </c>
      <c r="C83" s="155" t="s">
        <v>4</v>
      </c>
      <c r="D83" s="265" t="s">
        <v>81</v>
      </c>
      <c r="E83" s="266"/>
      <c r="F83" s="267"/>
      <c r="G83" s="261">
        <v>0</v>
      </c>
      <c r="H83" s="224"/>
    </row>
    <row r="84" spans="1:8" ht="24" customHeight="1">
      <c r="A84" s="223"/>
      <c r="B84" s="152">
        <f t="shared" si="3"/>
        <v>69</v>
      </c>
      <c r="C84" s="155" t="s">
        <v>4</v>
      </c>
      <c r="D84" s="265" t="s">
        <v>82</v>
      </c>
      <c r="E84" s="266"/>
      <c r="F84" s="267"/>
      <c r="G84" s="261">
        <v>0</v>
      </c>
      <c r="H84" s="224"/>
    </row>
    <row r="85" spans="1:8" ht="24.75" customHeight="1">
      <c r="A85" s="223"/>
      <c r="B85" s="152">
        <f t="shared" si="3"/>
        <v>70</v>
      </c>
      <c r="C85" s="155" t="s">
        <v>4</v>
      </c>
      <c r="D85" s="265" t="s">
        <v>83</v>
      </c>
      <c r="E85" s="266"/>
      <c r="F85" s="267"/>
      <c r="G85" s="261">
        <v>0</v>
      </c>
      <c r="H85" s="224"/>
    </row>
    <row r="86" spans="1:8" ht="24" customHeight="1">
      <c r="A86" s="223"/>
      <c r="B86" s="152">
        <f t="shared" si="3"/>
        <v>71</v>
      </c>
      <c r="C86" s="155" t="s">
        <v>4</v>
      </c>
      <c r="D86" s="265" t="s">
        <v>84</v>
      </c>
      <c r="E86" s="266"/>
      <c r="F86" s="267"/>
      <c r="G86" s="261">
        <v>0</v>
      </c>
      <c r="H86" s="224"/>
    </row>
    <row r="87" spans="1:8" ht="22.5" customHeight="1">
      <c r="A87" s="223"/>
      <c r="B87" s="152">
        <f t="shared" si="3"/>
        <v>72</v>
      </c>
      <c r="C87" s="155" t="s">
        <v>4</v>
      </c>
      <c r="D87" s="265" t="s">
        <v>85</v>
      </c>
      <c r="E87" s="266"/>
      <c r="F87" s="267"/>
      <c r="G87" s="261">
        <v>0</v>
      </c>
      <c r="H87" s="224"/>
    </row>
    <row r="88" spans="1:8" ht="23.25" customHeight="1">
      <c r="A88" s="223"/>
      <c r="B88" s="152">
        <f t="shared" si="3"/>
        <v>73</v>
      </c>
      <c r="C88" s="155" t="s">
        <v>4</v>
      </c>
      <c r="D88" s="265" t="s">
        <v>86</v>
      </c>
      <c r="E88" s="266"/>
      <c r="F88" s="267"/>
      <c r="G88" s="261">
        <v>0</v>
      </c>
      <c r="H88" s="224"/>
    </row>
    <row r="89" spans="1:8" ht="24" customHeight="1">
      <c r="A89" s="223"/>
      <c r="B89" s="152">
        <f t="shared" si="3"/>
        <v>74</v>
      </c>
      <c r="C89" s="155" t="s">
        <v>4</v>
      </c>
      <c r="D89" s="265" t="s">
        <v>87</v>
      </c>
      <c r="E89" s="266"/>
      <c r="F89" s="267"/>
      <c r="G89" s="261">
        <v>0</v>
      </c>
      <c r="H89" s="224"/>
    </row>
    <row r="90" spans="1:8" ht="23.25" customHeight="1">
      <c r="A90" s="223"/>
      <c r="B90" s="152">
        <f t="shared" si="3"/>
        <v>75</v>
      </c>
      <c r="C90" s="155" t="s">
        <v>4</v>
      </c>
      <c r="D90" s="265" t="s">
        <v>88</v>
      </c>
      <c r="E90" s="266"/>
      <c r="F90" s="267"/>
      <c r="G90" s="261">
        <v>0</v>
      </c>
      <c r="H90" s="224"/>
    </row>
    <row r="91" spans="1:8" ht="24" customHeight="1">
      <c r="A91" s="223"/>
      <c r="B91" s="152">
        <f t="shared" si="3"/>
        <v>76</v>
      </c>
      <c r="C91" s="155" t="s">
        <v>4</v>
      </c>
      <c r="D91" s="265" t="s">
        <v>89</v>
      </c>
      <c r="E91" s="266"/>
      <c r="F91" s="267"/>
      <c r="G91" s="261">
        <v>0</v>
      </c>
      <c r="H91" s="224"/>
    </row>
    <row r="92" spans="1:8" ht="24.75" customHeight="1">
      <c r="A92" s="223"/>
      <c r="B92" s="152">
        <f t="shared" si="3"/>
        <v>77</v>
      </c>
      <c r="C92" s="155" t="s">
        <v>4</v>
      </c>
      <c r="D92" s="265" t="s">
        <v>90</v>
      </c>
      <c r="E92" s="266"/>
      <c r="F92" s="267"/>
      <c r="G92" s="261">
        <v>0</v>
      </c>
      <c r="H92" s="224"/>
    </row>
    <row r="93" spans="1:8" ht="24" customHeight="1">
      <c r="A93" s="223"/>
      <c r="B93" s="152">
        <f t="shared" si="3"/>
        <v>78</v>
      </c>
      <c r="C93" s="155" t="s">
        <v>4</v>
      </c>
      <c r="D93" s="265" t="s">
        <v>91</v>
      </c>
      <c r="E93" s="266"/>
      <c r="F93" s="267"/>
      <c r="G93" s="261">
        <v>0</v>
      </c>
      <c r="H93" s="224"/>
    </row>
    <row r="94" spans="1:8" ht="24" customHeight="1">
      <c r="A94" s="223"/>
      <c r="B94" s="152">
        <f t="shared" si="3"/>
        <v>79</v>
      </c>
      <c r="C94" s="155" t="s">
        <v>4</v>
      </c>
      <c r="D94" s="265" t="s">
        <v>92</v>
      </c>
      <c r="E94" s="266"/>
      <c r="F94" s="267"/>
      <c r="G94" s="261">
        <v>0</v>
      </c>
      <c r="H94" s="224"/>
    </row>
    <row r="95" spans="1:8" ht="34.5" customHeight="1">
      <c r="A95" s="223"/>
      <c r="B95" s="152">
        <f t="shared" si="3"/>
        <v>80</v>
      </c>
      <c r="C95" s="155" t="s">
        <v>4</v>
      </c>
      <c r="D95" s="265" t="s">
        <v>93</v>
      </c>
      <c r="E95" s="266"/>
      <c r="F95" s="267"/>
      <c r="G95" s="261">
        <v>0</v>
      </c>
      <c r="H95" s="224"/>
    </row>
    <row r="96" spans="1:8" ht="24" customHeight="1">
      <c r="A96" s="223"/>
      <c r="B96" s="152">
        <f t="shared" si="3"/>
        <v>81</v>
      </c>
      <c r="C96" s="155" t="s">
        <v>4</v>
      </c>
      <c r="D96" s="265" t="s">
        <v>94</v>
      </c>
      <c r="E96" s="266"/>
      <c r="F96" s="267"/>
      <c r="G96" s="261">
        <v>0</v>
      </c>
      <c r="H96" s="224"/>
    </row>
    <row r="97" spans="1:8" ht="24.75" customHeight="1">
      <c r="A97" s="223"/>
      <c r="B97" s="152">
        <f t="shared" si="3"/>
        <v>82</v>
      </c>
      <c r="C97" s="155" t="s">
        <v>4</v>
      </c>
      <c r="D97" s="265" t="s">
        <v>95</v>
      </c>
      <c r="E97" s="266"/>
      <c r="F97" s="267"/>
      <c r="G97" s="261">
        <v>0</v>
      </c>
      <c r="H97" s="224"/>
    </row>
    <row r="98" spans="1:8" ht="24" customHeight="1">
      <c r="A98" s="223"/>
      <c r="B98" s="152">
        <f t="shared" si="3"/>
        <v>83</v>
      </c>
      <c r="C98" s="155" t="s">
        <v>4</v>
      </c>
      <c r="D98" s="265" t="s">
        <v>96</v>
      </c>
      <c r="E98" s="266"/>
      <c r="F98" s="267"/>
      <c r="G98" s="261">
        <v>0</v>
      </c>
      <c r="H98" s="224"/>
    </row>
    <row r="99" spans="1:8" ht="24" customHeight="1">
      <c r="A99" s="223"/>
      <c r="B99" s="152">
        <f t="shared" si="3"/>
        <v>84</v>
      </c>
      <c r="C99" s="155" t="s">
        <v>4</v>
      </c>
      <c r="D99" s="265" t="s">
        <v>97</v>
      </c>
      <c r="E99" s="266"/>
      <c r="F99" s="267"/>
      <c r="G99" s="261">
        <v>0</v>
      </c>
      <c r="H99" s="224"/>
    </row>
    <row r="100" spans="1:8" ht="24.75" customHeight="1">
      <c r="A100" s="223"/>
      <c r="B100" s="152">
        <f t="shared" si="3"/>
        <v>85</v>
      </c>
      <c r="C100" s="155" t="s">
        <v>4</v>
      </c>
      <c r="D100" s="265" t="s">
        <v>98</v>
      </c>
      <c r="E100" s="266"/>
      <c r="F100" s="267"/>
      <c r="G100" s="261">
        <v>0</v>
      </c>
      <c r="H100" s="224"/>
    </row>
    <row r="101" spans="1:8" ht="24" customHeight="1">
      <c r="A101" s="223"/>
      <c r="B101" s="152">
        <f t="shared" si="3"/>
        <v>86</v>
      </c>
      <c r="C101" s="155" t="s">
        <v>4</v>
      </c>
      <c r="D101" s="265" t="s">
        <v>99</v>
      </c>
      <c r="E101" s="266"/>
      <c r="F101" s="267"/>
      <c r="G101" s="261">
        <v>0</v>
      </c>
      <c r="H101" s="224"/>
    </row>
    <row r="102" spans="1:8" ht="24" customHeight="1">
      <c r="A102" s="223"/>
      <c r="B102" s="152">
        <f t="shared" si="3"/>
        <v>87</v>
      </c>
      <c r="C102" s="155" t="s">
        <v>4</v>
      </c>
      <c r="D102" s="265" t="s">
        <v>100</v>
      </c>
      <c r="E102" s="266"/>
      <c r="F102" s="267"/>
      <c r="G102" s="261">
        <v>0</v>
      </c>
      <c r="H102" s="224"/>
    </row>
    <row r="103" spans="1:8" ht="24" customHeight="1">
      <c r="A103" s="223"/>
      <c r="B103" s="152">
        <f t="shared" si="3"/>
        <v>88</v>
      </c>
      <c r="C103" s="155" t="s">
        <v>4</v>
      </c>
      <c r="D103" s="265" t="s">
        <v>101</v>
      </c>
      <c r="E103" s="266"/>
      <c r="F103" s="267"/>
      <c r="G103" s="261">
        <v>0</v>
      </c>
      <c r="H103" s="224"/>
    </row>
    <row r="104" spans="1:8" ht="24" customHeight="1">
      <c r="A104" s="223"/>
      <c r="B104" s="152">
        <f t="shared" si="3"/>
        <v>89</v>
      </c>
      <c r="C104" s="155" t="s">
        <v>4</v>
      </c>
      <c r="D104" s="265" t="s">
        <v>102</v>
      </c>
      <c r="E104" s="266"/>
      <c r="F104" s="267"/>
      <c r="G104" s="261">
        <v>0</v>
      </c>
      <c r="H104" s="224"/>
    </row>
    <row r="105" spans="1:8" ht="24.75" customHeight="1">
      <c r="A105" s="223"/>
      <c r="B105" s="152">
        <f t="shared" si="3"/>
        <v>90</v>
      </c>
      <c r="C105" s="155" t="s">
        <v>4</v>
      </c>
      <c r="D105" s="265" t="s">
        <v>103</v>
      </c>
      <c r="E105" s="266"/>
      <c r="F105" s="267"/>
      <c r="G105" s="261">
        <v>0</v>
      </c>
      <c r="H105" s="224"/>
    </row>
    <row r="106" spans="1:8" ht="24.75" customHeight="1">
      <c r="A106" s="223"/>
      <c r="B106" s="152">
        <f t="shared" si="3"/>
        <v>91</v>
      </c>
      <c r="C106" s="155" t="s">
        <v>4</v>
      </c>
      <c r="D106" s="265" t="s">
        <v>104</v>
      </c>
      <c r="E106" s="266"/>
      <c r="F106" s="267"/>
      <c r="G106" s="261">
        <v>0</v>
      </c>
      <c r="H106" s="224"/>
    </row>
    <row r="107" spans="1:8" ht="24" customHeight="1">
      <c r="A107" s="223"/>
      <c r="B107" s="152">
        <f t="shared" si="3"/>
        <v>92</v>
      </c>
      <c r="C107" s="155" t="s">
        <v>4</v>
      </c>
      <c r="D107" s="265" t="s">
        <v>105</v>
      </c>
      <c r="E107" s="266"/>
      <c r="F107" s="267"/>
      <c r="G107" s="261">
        <v>0</v>
      </c>
      <c r="H107" s="224"/>
    </row>
    <row r="108" spans="1:8" ht="24.75" customHeight="1">
      <c r="A108" s="223"/>
      <c r="B108" s="152">
        <f t="shared" si="3"/>
        <v>93</v>
      </c>
      <c r="C108" s="155" t="s">
        <v>4</v>
      </c>
      <c r="D108" s="265" t="s">
        <v>106</v>
      </c>
      <c r="E108" s="266"/>
      <c r="F108" s="267"/>
      <c r="G108" s="261">
        <v>0</v>
      </c>
      <c r="H108" s="224"/>
    </row>
    <row r="109" spans="1:8" ht="24.75" customHeight="1">
      <c r="A109" s="223"/>
      <c r="B109" s="152">
        <f t="shared" si="3"/>
        <v>94</v>
      </c>
      <c r="C109" s="155" t="s">
        <v>4</v>
      </c>
      <c r="D109" s="265" t="s">
        <v>107</v>
      </c>
      <c r="E109" s="266"/>
      <c r="F109" s="267"/>
      <c r="G109" s="261">
        <v>0</v>
      </c>
      <c r="H109" s="224"/>
    </row>
    <row r="110" spans="1:8" ht="24.75" customHeight="1">
      <c r="A110" s="223"/>
      <c r="B110" s="152">
        <f t="shared" si="3"/>
        <v>95</v>
      </c>
      <c r="C110" s="155" t="s">
        <v>4</v>
      </c>
      <c r="D110" s="265" t="s">
        <v>108</v>
      </c>
      <c r="E110" s="266"/>
      <c r="F110" s="267"/>
      <c r="G110" s="261">
        <v>0</v>
      </c>
      <c r="H110" s="224"/>
    </row>
    <row r="111" spans="1:8" ht="25.5" customHeight="1">
      <c r="A111" s="223"/>
      <c r="B111" s="152">
        <f t="shared" si="3"/>
        <v>96</v>
      </c>
      <c r="C111" s="155" t="s">
        <v>4</v>
      </c>
      <c r="D111" s="265" t="s">
        <v>109</v>
      </c>
      <c r="E111" s="266"/>
      <c r="F111" s="267"/>
      <c r="G111" s="261">
        <v>0</v>
      </c>
      <c r="H111" s="224"/>
    </row>
    <row r="112" spans="1:8" ht="23.25" customHeight="1">
      <c r="A112" s="223"/>
      <c r="B112" s="152">
        <f t="shared" si="3"/>
        <v>97</v>
      </c>
      <c r="C112" s="155" t="s">
        <v>4</v>
      </c>
      <c r="D112" s="265" t="s">
        <v>110</v>
      </c>
      <c r="E112" s="266"/>
      <c r="F112" s="267"/>
      <c r="G112" s="261">
        <v>0</v>
      </c>
      <c r="H112" s="224"/>
    </row>
    <row r="113" spans="1:8" ht="34.5" customHeight="1">
      <c r="A113" s="223"/>
      <c r="B113" s="152">
        <f t="shared" si="3"/>
        <v>98</v>
      </c>
      <c r="C113" s="155" t="s">
        <v>4</v>
      </c>
      <c r="D113" s="265" t="s">
        <v>111</v>
      </c>
      <c r="E113" s="266"/>
      <c r="F113" s="267"/>
      <c r="G113" s="261">
        <v>0</v>
      </c>
      <c r="H113" s="224"/>
    </row>
    <row r="114" spans="1:8" ht="24" customHeight="1">
      <c r="A114" s="223"/>
      <c r="B114" s="152">
        <f t="shared" si="3"/>
        <v>99</v>
      </c>
      <c r="C114" s="155" t="s">
        <v>4</v>
      </c>
      <c r="D114" s="265" t="s">
        <v>112</v>
      </c>
      <c r="E114" s="266"/>
      <c r="F114" s="267"/>
      <c r="G114" s="261">
        <v>0</v>
      </c>
      <c r="H114" s="224"/>
    </row>
    <row r="115" spans="1:8" ht="24.75" customHeight="1">
      <c r="A115" s="223"/>
      <c r="B115" s="152">
        <f t="shared" si="3"/>
        <v>100</v>
      </c>
      <c r="C115" s="155" t="s">
        <v>4</v>
      </c>
      <c r="D115" s="265" t="s">
        <v>113</v>
      </c>
      <c r="E115" s="266"/>
      <c r="F115" s="267"/>
      <c r="G115" s="261">
        <v>0</v>
      </c>
      <c r="H115" s="224"/>
    </row>
    <row r="116" spans="1:8" ht="27.75" customHeight="1">
      <c r="A116" s="223"/>
      <c r="B116" s="152">
        <f t="shared" si="3"/>
        <v>101</v>
      </c>
      <c r="C116" s="155" t="s">
        <v>4</v>
      </c>
      <c r="D116" s="265" t="s">
        <v>114</v>
      </c>
      <c r="E116" s="266"/>
      <c r="F116" s="267"/>
      <c r="G116" s="261">
        <v>0</v>
      </c>
      <c r="H116" s="224"/>
    </row>
    <row r="117" spans="1:8" ht="23.25" customHeight="1">
      <c r="A117" s="223"/>
      <c r="B117" s="152">
        <f t="shared" si="3"/>
        <v>102</v>
      </c>
      <c r="C117" s="155" t="s">
        <v>4</v>
      </c>
      <c r="D117" s="265" t="s">
        <v>115</v>
      </c>
      <c r="E117" s="266"/>
      <c r="F117" s="267"/>
      <c r="G117" s="261">
        <v>0</v>
      </c>
      <c r="H117" s="224"/>
    </row>
    <row r="118" spans="1:8" ht="36" customHeight="1">
      <c r="A118" s="223"/>
      <c r="B118" s="152">
        <f t="shared" si="3"/>
        <v>103</v>
      </c>
      <c r="C118" s="155" t="s">
        <v>4</v>
      </c>
      <c r="D118" s="265" t="s">
        <v>116</v>
      </c>
      <c r="E118" s="266"/>
      <c r="F118" s="267"/>
      <c r="G118" s="261">
        <v>0</v>
      </c>
      <c r="H118" s="224"/>
    </row>
    <row r="119" spans="1:8" ht="24.75" customHeight="1">
      <c r="A119" s="223"/>
      <c r="B119" s="152">
        <f t="shared" si="3"/>
        <v>104</v>
      </c>
      <c r="C119" s="155" t="s">
        <v>4</v>
      </c>
      <c r="D119" s="265" t="s">
        <v>117</v>
      </c>
      <c r="E119" s="266"/>
      <c r="F119" s="267"/>
      <c r="G119" s="261">
        <v>0</v>
      </c>
      <c r="H119" s="224"/>
    </row>
    <row r="120" spans="1:8" ht="25.5" customHeight="1">
      <c r="A120" s="223"/>
      <c r="B120" s="152">
        <f t="shared" si="3"/>
        <v>105</v>
      </c>
      <c r="C120" s="155" t="s">
        <v>4</v>
      </c>
      <c r="D120" s="265" t="s">
        <v>118</v>
      </c>
      <c r="E120" s="266"/>
      <c r="F120" s="267"/>
      <c r="G120" s="261">
        <v>0</v>
      </c>
      <c r="H120" s="224"/>
    </row>
    <row r="121" spans="1:8" ht="12.75">
      <c r="A121" s="223"/>
      <c r="B121" s="232">
        <f aca="true" t="shared" si="4" ref="B121">B120+1</f>
        <v>106</v>
      </c>
      <c r="C121" s="212" t="s">
        <v>3</v>
      </c>
      <c r="D121" s="225" t="s">
        <v>164</v>
      </c>
      <c r="E121" s="157"/>
      <c r="F121" s="158"/>
      <c r="G121" s="248">
        <f>SUM(G70:G120)</f>
        <v>0</v>
      </c>
      <c r="H121" s="224"/>
    </row>
    <row r="122" spans="1:8" ht="12.75">
      <c r="A122" s="223"/>
      <c r="B122" s="106" t="s">
        <v>0</v>
      </c>
      <c r="C122" s="273" t="s">
        <v>11</v>
      </c>
      <c r="D122" s="274"/>
      <c r="E122" s="274"/>
      <c r="F122" s="275"/>
      <c r="G122" s="107" t="s">
        <v>2</v>
      </c>
      <c r="H122" s="224"/>
    </row>
    <row r="123" spans="1:8" ht="12.75">
      <c r="A123" s="223"/>
      <c r="B123" s="159">
        <f>B121+1</f>
        <v>107</v>
      </c>
      <c r="C123" s="226" t="s">
        <v>5</v>
      </c>
      <c r="D123" s="160" t="s">
        <v>120</v>
      </c>
      <c r="E123" s="227"/>
      <c r="F123" s="161"/>
      <c r="G123" s="260">
        <v>0</v>
      </c>
      <c r="H123" s="224"/>
    </row>
    <row r="124" spans="1:8" ht="12.75">
      <c r="A124" s="223"/>
      <c r="B124" s="229">
        <f>B123+1</f>
        <v>108</v>
      </c>
      <c r="C124" s="155" t="s">
        <v>5</v>
      </c>
      <c r="D124" s="213" t="s">
        <v>121</v>
      </c>
      <c r="E124" s="213"/>
      <c r="F124" s="213"/>
      <c r="G124" s="259">
        <v>0</v>
      </c>
      <c r="H124" s="224"/>
    </row>
    <row r="125" spans="1:8" ht="12.75">
      <c r="A125" s="223"/>
      <c r="B125" s="159">
        <f>B124+1</f>
        <v>109</v>
      </c>
      <c r="C125" s="155" t="s">
        <v>5</v>
      </c>
      <c r="D125" s="213" t="s">
        <v>122</v>
      </c>
      <c r="E125" s="213"/>
      <c r="F125" s="214"/>
      <c r="G125" s="256">
        <v>0</v>
      </c>
      <c r="H125" s="224"/>
    </row>
    <row r="126" spans="1:8" ht="12.75">
      <c r="A126" s="223"/>
      <c r="B126" s="162">
        <f aca="true" t="shared" si="5" ref="B126:B135">B125+1</f>
        <v>110</v>
      </c>
      <c r="C126" s="155" t="s">
        <v>5</v>
      </c>
      <c r="D126" s="213" t="s">
        <v>123</v>
      </c>
      <c r="E126" s="213"/>
      <c r="F126" s="214"/>
      <c r="G126" s="256">
        <v>0</v>
      </c>
      <c r="H126" s="224"/>
    </row>
    <row r="127" spans="1:8" ht="12.75">
      <c r="A127" s="223"/>
      <c r="B127" s="162">
        <f t="shared" si="5"/>
        <v>111</v>
      </c>
      <c r="C127" s="155" t="s">
        <v>5</v>
      </c>
      <c r="D127" s="213" t="s">
        <v>124</v>
      </c>
      <c r="E127" s="213"/>
      <c r="F127" s="214"/>
      <c r="G127" s="256">
        <v>0</v>
      </c>
      <c r="H127" s="224"/>
    </row>
    <row r="128" spans="1:8" ht="12.75">
      <c r="A128" s="223"/>
      <c r="B128" s="162">
        <f t="shared" si="5"/>
        <v>112</v>
      </c>
      <c r="C128" s="155" t="s">
        <v>5</v>
      </c>
      <c r="D128" s="213" t="s">
        <v>125</v>
      </c>
      <c r="E128" s="213"/>
      <c r="F128" s="214"/>
      <c r="G128" s="256">
        <v>0</v>
      </c>
      <c r="H128" s="224"/>
    </row>
    <row r="129" spans="1:8" ht="12.75">
      <c r="A129" s="223"/>
      <c r="B129" s="162">
        <f t="shared" si="5"/>
        <v>113</v>
      </c>
      <c r="C129" s="155" t="s">
        <v>5</v>
      </c>
      <c r="D129" s="213" t="s">
        <v>126</v>
      </c>
      <c r="E129" s="213"/>
      <c r="F129" s="214"/>
      <c r="G129" s="256">
        <v>0</v>
      </c>
      <c r="H129" s="224"/>
    </row>
    <row r="130" spans="1:8" ht="12.75">
      <c r="A130" s="223"/>
      <c r="B130" s="162">
        <f t="shared" si="5"/>
        <v>114</v>
      </c>
      <c r="C130" s="155" t="s">
        <v>5</v>
      </c>
      <c r="D130" s="213" t="s">
        <v>127</v>
      </c>
      <c r="E130" s="213"/>
      <c r="F130" s="214"/>
      <c r="G130" s="256">
        <v>0</v>
      </c>
      <c r="H130" s="224"/>
    </row>
    <row r="131" spans="1:8" ht="12.75">
      <c r="A131" s="223"/>
      <c r="B131" s="162">
        <f t="shared" si="5"/>
        <v>115</v>
      </c>
      <c r="C131" s="155" t="s">
        <v>5</v>
      </c>
      <c r="D131" s="213" t="s">
        <v>128</v>
      </c>
      <c r="E131" s="213"/>
      <c r="F131" s="214"/>
      <c r="G131" s="256">
        <v>0</v>
      </c>
      <c r="H131" s="224"/>
    </row>
    <row r="132" spans="1:8" ht="12.75">
      <c r="A132" s="223"/>
      <c r="B132" s="162">
        <f t="shared" si="5"/>
        <v>116</v>
      </c>
      <c r="C132" s="155" t="s">
        <v>5</v>
      </c>
      <c r="D132" s="213" t="s">
        <v>129</v>
      </c>
      <c r="E132" s="213"/>
      <c r="F132" s="214"/>
      <c r="G132" s="256">
        <v>0</v>
      </c>
      <c r="H132" s="224"/>
    </row>
    <row r="133" spans="1:8" ht="12.75">
      <c r="A133" s="223"/>
      <c r="B133" s="162">
        <f t="shared" si="5"/>
        <v>117</v>
      </c>
      <c r="C133" s="155" t="s">
        <v>5</v>
      </c>
      <c r="D133" s="160" t="s">
        <v>130</v>
      </c>
      <c r="E133" s="215"/>
      <c r="F133" s="216"/>
      <c r="G133" s="256">
        <v>0</v>
      </c>
      <c r="H133" s="224"/>
    </row>
    <row r="134" spans="1:8" ht="12.75">
      <c r="A134" s="223"/>
      <c r="B134" s="163">
        <f t="shared" si="5"/>
        <v>118</v>
      </c>
      <c r="C134" s="164" t="s">
        <v>3</v>
      </c>
      <c r="D134" s="156" t="s">
        <v>165</v>
      </c>
      <c r="E134" s="157"/>
      <c r="F134" s="157"/>
      <c r="G134" s="237">
        <f>SUM(G123:G133)</f>
        <v>0</v>
      </c>
      <c r="H134" s="224"/>
    </row>
    <row r="135" spans="1:8" ht="26.25" customHeight="1">
      <c r="A135" s="223"/>
      <c r="B135" s="165">
        <f t="shared" si="5"/>
        <v>119</v>
      </c>
      <c r="C135" s="166" t="s">
        <v>3</v>
      </c>
      <c r="D135" s="276" t="s">
        <v>166</v>
      </c>
      <c r="E135" s="277"/>
      <c r="F135" s="278"/>
      <c r="G135" s="249">
        <f>G121-G134</f>
        <v>0</v>
      </c>
      <c r="H135" s="224"/>
    </row>
    <row r="136" spans="1:8" ht="5.25" customHeight="1">
      <c r="A136" s="190"/>
      <c r="B136" s="192"/>
      <c r="C136" s="192"/>
      <c r="D136" s="192"/>
      <c r="E136" s="192"/>
      <c r="F136" s="192"/>
      <c r="G136" s="192"/>
      <c r="H136" s="228"/>
    </row>
    <row r="137" spans="2:7" ht="32.25" customHeight="1">
      <c r="B137" s="272" t="s">
        <v>131</v>
      </c>
      <c r="C137" s="272"/>
      <c r="D137" s="272"/>
      <c r="E137" s="272"/>
      <c r="F137" s="272"/>
      <c r="G137" s="272"/>
    </row>
  </sheetData>
  <sheetProtection algorithmName="SHA-512" hashValue="xOgba0HYWokAQtuasXOnFY1etCdtE29k3Jt48gUJQZAfsn/gOVHzMcENS5R8zzJSyv3jitqoo3ycsWl1ZmY/2A==" saltValue="S5+MiHvzG/NZZfN/NkHrgQ==" spinCount="100000" sheet="1" objects="1" scenarios="1"/>
  <mergeCells count="62">
    <mergeCell ref="C35:F35"/>
    <mergeCell ref="B68:G68"/>
    <mergeCell ref="C69:F69"/>
    <mergeCell ref="B2:G3"/>
    <mergeCell ref="B34:G34"/>
    <mergeCell ref="B5:G5"/>
    <mergeCell ref="C6:F6"/>
    <mergeCell ref="D8:F8"/>
    <mergeCell ref="B53:G53"/>
    <mergeCell ref="C54:F54"/>
    <mergeCell ref="D72:F72"/>
    <mergeCell ref="D74:F74"/>
    <mergeCell ref="D75:F75"/>
    <mergeCell ref="D78:F78"/>
    <mergeCell ref="B137:G137"/>
    <mergeCell ref="D76:F76"/>
    <mergeCell ref="D77:F77"/>
    <mergeCell ref="C122:F122"/>
    <mergeCell ref="D135:F135"/>
    <mergeCell ref="D79:F79"/>
    <mergeCell ref="D80:F80"/>
    <mergeCell ref="D81:F81"/>
    <mergeCell ref="D82:F82"/>
    <mergeCell ref="D85:F85"/>
    <mergeCell ref="D83:F83"/>
    <mergeCell ref="D84:F84"/>
    <mergeCell ref="D86:F86"/>
    <mergeCell ref="D87:F87"/>
    <mergeCell ref="D88:F88"/>
    <mergeCell ref="D89:F89"/>
    <mergeCell ref="D90:F90"/>
    <mergeCell ref="D99:F99"/>
    <mergeCell ref="D100:F100"/>
    <mergeCell ref="D91:F91"/>
    <mergeCell ref="D92:F92"/>
    <mergeCell ref="D93:F93"/>
    <mergeCell ref="D94:F94"/>
    <mergeCell ref="D95:F95"/>
    <mergeCell ref="D113:F113"/>
    <mergeCell ref="D114:F114"/>
    <mergeCell ref="D120:F120"/>
    <mergeCell ref="D115:F115"/>
    <mergeCell ref="D116:F116"/>
    <mergeCell ref="D117:F117"/>
    <mergeCell ref="D118:F118"/>
    <mergeCell ref="D119:F119"/>
    <mergeCell ref="D70:F70"/>
    <mergeCell ref="D111:F111"/>
    <mergeCell ref="D112:F112"/>
    <mergeCell ref="D106:F106"/>
    <mergeCell ref="D107:F107"/>
    <mergeCell ref="D108:F108"/>
    <mergeCell ref="D109:F109"/>
    <mergeCell ref="D110:F110"/>
    <mergeCell ref="D101:F101"/>
    <mergeCell ref="D102:F102"/>
    <mergeCell ref="D103:F103"/>
    <mergeCell ref="D104:F104"/>
    <mergeCell ref="D105:F105"/>
    <mergeCell ref="D96:F96"/>
    <mergeCell ref="D97:F97"/>
    <mergeCell ref="D98:F98"/>
  </mergeCells>
  <conditionalFormatting sqref="G48">
    <cfRule type="containsText" priority="2" dxfId="1" operator="containsText" text="Erro">
      <formula>NOT(ISERROR(SEARCH("Erro",G48)))</formula>
    </cfRule>
  </conditionalFormatting>
  <conditionalFormatting sqref="G19 G29 G48">
    <cfRule type="cellIs" priority="1" dxfId="0" operator="lessThan">
      <formula>0</formula>
    </cfRule>
  </conditionalFormatting>
  <printOptions/>
  <pageMargins left="0.7874015748031497" right="0.31496062992125984" top="0.35433070866141736" bottom="0" header="0.1968503937007874" footer="0.2362204724409449"/>
  <pageSetup horizontalDpi="360" verticalDpi="360" orientation="portrait" paperSize="9" scale="95" r:id="rId2"/>
  <headerFooter alignWithMargins="0">
    <oddFooter>&amp;R&amp;P de &amp;N</oddFooter>
  </headerFooter>
  <rowBreaks count="2" manualBreakCount="2">
    <brk id="67" max="16383" man="1"/>
    <brk id="100" max="16383" man="1"/>
  </rowBreaks>
  <colBreaks count="1" manualBreakCount="1">
    <brk id="8" max="16383" man="1"/>
  </colBreaks>
  <ignoredErrors>
    <ignoredError sqref="G18 G23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45"/>
  <sheetViews>
    <sheetView showGridLines="0" zoomScale="140" zoomScaleNormal="140" workbookViewId="0" topLeftCell="A11">
      <selection activeCell="R28" sqref="R28"/>
    </sheetView>
  </sheetViews>
  <sheetFormatPr defaultColWidth="9.140625" defaultRowHeight="12.75"/>
  <cols>
    <col min="1" max="1" width="0.9921875" style="0" customWidth="1"/>
    <col min="2" max="2" width="6.421875" style="0" customWidth="1"/>
    <col min="3" max="3" width="5.57421875" style="92" customWidth="1"/>
    <col min="4" max="4" width="19.28125" style="0" customWidth="1"/>
    <col min="5" max="5" width="3.7109375" style="0" customWidth="1"/>
    <col min="6" max="6" width="6.140625" style="0" customWidth="1"/>
    <col min="7" max="7" width="7.28125" style="0" customWidth="1"/>
    <col min="8" max="8" width="9.8515625" style="0" customWidth="1"/>
    <col min="9" max="9" width="7.57421875" style="0" customWidth="1"/>
    <col min="10" max="10" width="8.57421875" style="0" customWidth="1"/>
    <col min="11" max="11" width="7.57421875" style="0" customWidth="1"/>
    <col min="12" max="12" width="9.7109375" style="0" customWidth="1"/>
    <col min="13" max="13" width="8.421875" style="0" customWidth="1"/>
    <col min="14" max="14" width="4.28125" style="0" customWidth="1"/>
    <col min="15" max="15" width="5.421875" style="0" customWidth="1"/>
    <col min="16" max="16" width="13.8515625" style="0" customWidth="1"/>
    <col min="17" max="17" width="10.7109375" style="0" customWidth="1"/>
    <col min="18" max="18" width="10.140625" style="0" customWidth="1"/>
    <col min="19" max="19" width="0.9921875" style="0" customWidth="1"/>
    <col min="20" max="81" width="9.140625" style="1" customWidth="1"/>
  </cols>
  <sheetData>
    <row r="1" spans="1:19" ht="12.75">
      <c r="A1" s="7"/>
      <c r="B1" s="8"/>
      <c r="C1" s="9"/>
      <c r="D1" s="8"/>
      <c r="E1" s="10"/>
      <c r="F1" s="11"/>
      <c r="G1" s="8"/>
      <c r="H1" s="12"/>
      <c r="I1" s="12"/>
      <c r="J1" s="10"/>
      <c r="K1" s="10"/>
      <c r="L1" s="10"/>
      <c r="M1" s="8"/>
      <c r="N1" s="8"/>
      <c r="O1" s="8"/>
      <c r="P1" s="8"/>
      <c r="Q1" s="8"/>
      <c r="R1" s="12"/>
      <c r="S1" s="13"/>
    </row>
    <row r="2" spans="1:19" ht="29.25" customHeight="1">
      <c r="A2" s="14"/>
      <c r="B2" s="339" t="s">
        <v>14</v>
      </c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  <c r="P2" s="340"/>
      <c r="Q2" s="340"/>
      <c r="R2" s="341"/>
      <c r="S2" s="14"/>
    </row>
    <row r="3" spans="1:19" ht="6.75" customHeight="1">
      <c r="A3" s="15"/>
      <c r="B3" s="16"/>
      <c r="C3" s="17"/>
      <c r="D3" s="16"/>
      <c r="E3" s="16"/>
      <c r="F3" s="16"/>
      <c r="G3" s="16"/>
      <c r="H3" s="16"/>
      <c r="I3" s="16"/>
      <c r="J3" s="16"/>
      <c r="K3" s="16"/>
      <c r="L3" s="18"/>
      <c r="M3" s="18"/>
      <c r="N3" s="18"/>
      <c r="O3" s="18"/>
      <c r="P3" s="18"/>
      <c r="Q3" s="18"/>
      <c r="R3" s="18"/>
      <c r="S3" s="19"/>
    </row>
    <row r="4" spans="1:19" ht="15.75">
      <c r="A4" s="20"/>
      <c r="B4" s="342" t="s">
        <v>15</v>
      </c>
      <c r="C4" s="343"/>
      <c r="D4" s="343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4"/>
      <c r="S4" s="19"/>
    </row>
    <row r="5" spans="1:19" ht="11.25" customHeight="1">
      <c r="A5" s="20"/>
      <c r="B5" s="345">
        <v>1</v>
      </c>
      <c r="C5" s="346"/>
      <c r="D5" s="346"/>
      <c r="E5" s="347"/>
      <c r="F5" s="345">
        <v>2</v>
      </c>
      <c r="G5" s="346"/>
      <c r="H5" s="347"/>
      <c r="I5" s="345">
        <v>3</v>
      </c>
      <c r="J5" s="346"/>
      <c r="K5" s="347"/>
      <c r="L5" s="345">
        <v>4</v>
      </c>
      <c r="M5" s="346"/>
      <c r="N5" s="347"/>
      <c r="O5" s="345">
        <v>5</v>
      </c>
      <c r="P5" s="346"/>
      <c r="Q5" s="345">
        <v>6</v>
      </c>
      <c r="R5" s="347"/>
      <c r="S5" s="19"/>
    </row>
    <row r="6" spans="1:19" ht="56.25" customHeight="1">
      <c r="A6" s="14"/>
      <c r="B6" s="348" t="s">
        <v>16</v>
      </c>
      <c r="C6" s="348"/>
      <c r="D6" s="348"/>
      <c r="E6" s="348"/>
      <c r="F6" s="349" t="s">
        <v>17</v>
      </c>
      <c r="G6" s="350"/>
      <c r="H6" s="351"/>
      <c r="I6" s="335" t="s">
        <v>61</v>
      </c>
      <c r="J6" s="352"/>
      <c r="K6" s="336"/>
      <c r="L6" s="348" t="s">
        <v>62</v>
      </c>
      <c r="M6" s="348"/>
      <c r="N6" s="348"/>
      <c r="O6" s="335" t="s">
        <v>63</v>
      </c>
      <c r="P6" s="336"/>
      <c r="Q6" s="335" t="s">
        <v>18</v>
      </c>
      <c r="R6" s="336"/>
      <c r="S6" s="14"/>
    </row>
    <row r="7" spans="1:19" ht="17.25" customHeight="1">
      <c r="A7" s="14"/>
      <c r="B7" s="312"/>
      <c r="C7" s="313"/>
      <c r="D7" s="313"/>
      <c r="E7" s="314"/>
      <c r="F7" s="318"/>
      <c r="G7" s="313"/>
      <c r="H7" s="314"/>
      <c r="I7" s="320">
        <f>IF((B7&gt;0),((F7/B7)*100),0)</f>
        <v>0</v>
      </c>
      <c r="J7" s="321"/>
      <c r="K7" s="322"/>
      <c r="L7" s="326">
        <f>IF((I7-30)&gt;0,(I7-30)/100,0)</f>
        <v>0</v>
      </c>
      <c r="M7" s="327"/>
      <c r="N7" s="328"/>
      <c r="O7" s="326">
        <f>IF((F7&gt;0),((B7*L7)/F7),0)</f>
        <v>0</v>
      </c>
      <c r="P7" s="328"/>
      <c r="Q7" s="320">
        <f>((F7*O7))</f>
        <v>0</v>
      </c>
      <c r="R7" s="337">
        <f>((H7*P7)/100)</f>
        <v>0</v>
      </c>
      <c r="S7" s="14"/>
    </row>
    <row r="8" spans="1:19" ht="12.75" customHeight="1">
      <c r="A8" s="14"/>
      <c r="B8" s="315"/>
      <c r="C8" s="316"/>
      <c r="D8" s="316"/>
      <c r="E8" s="317"/>
      <c r="F8" s="319"/>
      <c r="G8" s="316"/>
      <c r="H8" s="317"/>
      <c r="I8" s="323"/>
      <c r="J8" s="324"/>
      <c r="K8" s="325"/>
      <c r="L8" s="329"/>
      <c r="M8" s="330"/>
      <c r="N8" s="331"/>
      <c r="O8" s="329"/>
      <c r="P8" s="331"/>
      <c r="Q8" s="323"/>
      <c r="R8" s="338"/>
      <c r="S8" s="14"/>
    </row>
    <row r="9" spans="1:19" ht="7.5" customHeight="1">
      <c r="A9" s="15"/>
      <c r="B9" s="21"/>
      <c r="C9" s="22"/>
      <c r="D9" s="21"/>
      <c r="E9" s="21"/>
      <c r="F9" s="21"/>
      <c r="G9" s="21"/>
      <c r="H9" s="21"/>
      <c r="I9" s="23"/>
      <c r="J9" s="23"/>
      <c r="K9" s="24"/>
      <c r="L9" s="24"/>
      <c r="M9" s="24"/>
      <c r="N9" s="24"/>
      <c r="O9" s="24"/>
      <c r="P9" s="24"/>
      <c r="Q9" s="24"/>
      <c r="R9" s="24"/>
      <c r="S9" s="14"/>
    </row>
    <row r="10" spans="1:19" ht="12.75">
      <c r="A10" s="25"/>
      <c r="B10" s="332" t="s">
        <v>19</v>
      </c>
      <c r="C10" s="333"/>
      <c r="D10" s="333"/>
      <c r="E10" s="333"/>
      <c r="F10" s="333"/>
      <c r="G10" s="333"/>
      <c r="H10" s="333"/>
      <c r="I10" s="333"/>
      <c r="J10" s="333"/>
      <c r="K10" s="333"/>
      <c r="L10" s="333"/>
      <c r="M10" s="333"/>
      <c r="N10" s="333"/>
      <c r="O10" s="333"/>
      <c r="P10" s="333"/>
      <c r="Q10" s="333"/>
      <c r="R10" s="334"/>
      <c r="S10" s="14"/>
    </row>
    <row r="11" spans="1:19" ht="12.75">
      <c r="A11" s="26"/>
      <c r="B11" s="332" t="s">
        <v>20</v>
      </c>
      <c r="C11" s="333"/>
      <c r="D11" s="333"/>
      <c r="E11" s="333"/>
      <c r="F11" s="333"/>
      <c r="G11" s="333"/>
      <c r="H11" s="333"/>
      <c r="I11" s="333"/>
      <c r="J11" s="332" t="s">
        <v>21</v>
      </c>
      <c r="K11" s="333"/>
      <c r="L11" s="333"/>
      <c r="M11" s="333"/>
      <c r="N11" s="333"/>
      <c r="O11" s="333"/>
      <c r="P11" s="333"/>
      <c r="Q11" s="333"/>
      <c r="R11" s="334"/>
      <c r="S11" s="14"/>
    </row>
    <row r="12" spans="1:19" ht="11.25" customHeight="1">
      <c r="A12" s="26"/>
      <c r="B12" s="27">
        <v>7</v>
      </c>
      <c r="C12" s="27">
        <v>8</v>
      </c>
      <c r="D12" s="27">
        <v>9</v>
      </c>
      <c r="E12" s="28">
        <v>10</v>
      </c>
      <c r="F12" s="28">
        <v>11</v>
      </c>
      <c r="G12" s="28">
        <v>12</v>
      </c>
      <c r="H12" s="28">
        <v>13</v>
      </c>
      <c r="I12" s="29">
        <v>14</v>
      </c>
      <c r="J12" s="30">
        <v>15</v>
      </c>
      <c r="K12" s="30">
        <v>16</v>
      </c>
      <c r="L12" s="30">
        <v>17</v>
      </c>
      <c r="M12" s="30">
        <v>18</v>
      </c>
      <c r="N12" s="310">
        <v>19</v>
      </c>
      <c r="O12" s="311"/>
      <c r="P12" s="28">
        <v>20</v>
      </c>
      <c r="Q12" s="31">
        <v>21</v>
      </c>
      <c r="R12" s="234">
        <v>22</v>
      </c>
      <c r="S12" s="19"/>
    </row>
    <row r="13" spans="1:19" ht="33.75">
      <c r="A13" s="15"/>
      <c r="B13" s="33" t="s">
        <v>22</v>
      </c>
      <c r="C13" s="34" t="s">
        <v>23</v>
      </c>
      <c r="D13" s="35" t="s">
        <v>1</v>
      </c>
      <c r="E13" s="35" t="s">
        <v>24</v>
      </c>
      <c r="F13" s="36" t="s">
        <v>25</v>
      </c>
      <c r="G13" s="35" t="s">
        <v>26</v>
      </c>
      <c r="H13" s="37" t="s">
        <v>27</v>
      </c>
      <c r="I13" s="38" t="s">
        <v>28</v>
      </c>
      <c r="J13" s="37" t="s">
        <v>29</v>
      </c>
      <c r="K13" s="37" t="s">
        <v>30</v>
      </c>
      <c r="L13" s="37" t="s">
        <v>2</v>
      </c>
      <c r="M13" s="39" t="s">
        <v>31</v>
      </c>
      <c r="N13" s="335" t="s">
        <v>32</v>
      </c>
      <c r="O13" s="336"/>
      <c r="P13" s="39" t="s">
        <v>33</v>
      </c>
      <c r="Q13" s="40" t="s">
        <v>34</v>
      </c>
      <c r="R13" s="235" t="s">
        <v>35</v>
      </c>
      <c r="S13" s="19"/>
    </row>
    <row r="14" spans="1:19" ht="8.25" customHeight="1">
      <c r="A14" s="15"/>
      <c r="B14" s="27"/>
      <c r="C14" s="27"/>
      <c r="D14" s="27"/>
      <c r="E14" s="28"/>
      <c r="F14" s="28"/>
      <c r="G14" s="28"/>
      <c r="H14" s="28"/>
      <c r="I14" s="29"/>
      <c r="J14" s="30" t="s">
        <v>36</v>
      </c>
      <c r="K14" s="30" t="s">
        <v>37</v>
      </c>
      <c r="L14" s="30" t="s">
        <v>38</v>
      </c>
      <c r="M14" s="30"/>
      <c r="N14" s="310"/>
      <c r="O14" s="311"/>
      <c r="P14" s="28"/>
      <c r="Q14" s="31" t="s">
        <v>39</v>
      </c>
      <c r="R14" s="30" t="s">
        <v>168</v>
      </c>
      <c r="S14" s="42"/>
    </row>
    <row r="15" spans="1:19" ht="12.75">
      <c r="A15" s="15"/>
      <c r="B15" s="43"/>
      <c r="C15" s="44"/>
      <c r="D15" s="45"/>
      <c r="E15" s="45"/>
      <c r="F15" s="46"/>
      <c r="G15" s="47"/>
      <c r="H15" s="47"/>
      <c r="I15" s="48"/>
      <c r="J15" s="49">
        <f>F15*$O$7</f>
        <v>0</v>
      </c>
      <c r="K15" s="50">
        <f>I15*$O$7</f>
        <v>0</v>
      </c>
      <c r="L15" s="50">
        <f>J15*G15</f>
        <v>0</v>
      </c>
      <c r="M15" s="47"/>
      <c r="N15" s="309"/>
      <c r="O15" s="309"/>
      <c r="P15" s="61"/>
      <c r="Q15" s="250">
        <f>N15*P15-K15</f>
        <v>0</v>
      </c>
      <c r="R15" s="218">
        <f>Q15*'Apuração Mensal versão 1.0'!G$21/100</f>
        <v>0</v>
      </c>
      <c r="S15" s="51"/>
    </row>
    <row r="16" spans="1:19" ht="12.75">
      <c r="A16" s="15"/>
      <c r="B16" s="52"/>
      <c r="C16" s="53"/>
      <c r="D16" s="54"/>
      <c r="E16" s="54"/>
      <c r="F16" s="55"/>
      <c r="G16" s="56"/>
      <c r="H16" s="56"/>
      <c r="I16" s="57"/>
      <c r="J16" s="58">
        <f aca="true" t="shared" si="0" ref="J16:J33">F16*$O$7</f>
        <v>0</v>
      </c>
      <c r="K16" s="59">
        <f aca="true" t="shared" si="1" ref="K16:K33">I16*$O$7</f>
        <v>0</v>
      </c>
      <c r="L16" s="59">
        <f aca="true" t="shared" si="2" ref="L16:L33">J16*G16</f>
        <v>0</v>
      </c>
      <c r="M16" s="60"/>
      <c r="N16" s="308"/>
      <c r="O16" s="308"/>
      <c r="P16" s="61"/>
      <c r="Q16" s="251">
        <f aca="true" t="shared" si="3" ref="Q16:Q33">N16*P16-K16</f>
        <v>0</v>
      </c>
      <c r="R16" s="62">
        <f>Q16*'Apuração Mensal versão 1.0'!G$21/100</f>
        <v>0</v>
      </c>
      <c r="S16" s="51"/>
    </row>
    <row r="17" spans="1:19" ht="12.75">
      <c r="A17" s="15"/>
      <c r="B17" s="52"/>
      <c r="C17" s="53"/>
      <c r="D17" s="54"/>
      <c r="E17" s="54"/>
      <c r="F17" s="55"/>
      <c r="G17" s="56"/>
      <c r="H17" s="56"/>
      <c r="I17" s="57"/>
      <c r="J17" s="58">
        <f t="shared" si="0"/>
        <v>0</v>
      </c>
      <c r="K17" s="59">
        <f t="shared" si="1"/>
        <v>0</v>
      </c>
      <c r="L17" s="59">
        <f t="shared" si="2"/>
        <v>0</v>
      </c>
      <c r="M17" s="60"/>
      <c r="N17" s="308"/>
      <c r="O17" s="308"/>
      <c r="P17" s="61"/>
      <c r="Q17" s="251">
        <f t="shared" si="3"/>
        <v>0</v>
      </c>
      <c r="R17" s="62">
        <f>Q17*'Apuração Mensal versão 1.0'!G$21/100</f>
        <v>0</v>
      </c>
      <c r="S17" s="51"/>
    </row>
    <row r="18" spans="1:19" ht="12.75">
      <c r="A18" s="15"/>
      <c r="B18" s="52"/>
      <c r="C18" s="53"/>
      <c r="D18" s="54"/>
      <c r="E18" s="54"/>
      <c r="F18" s="55"/>
      <c r="G18" s="56"/>
      <c r="H18" s="56"/>
      <c r="I18" s="57"/>
      <c r="J18" s="58">
        <f t="shared" si="0"/>
        <v>0</v>
      </c>
      <c r="K18" s="59">
        <f t="shared" si="1"/>
        <v>0</v>
      </c>
      <c r="L18" s="59">
        <f t="shared" si="2"/>
        <v>0</v>
      </c>
      <c r="M18" s="60"/>
      <c r="N18" s="308"/>
      <c r="O18" s="308"/>
      <c r="P18" s="61"/>
      <c r="Q18" s="251">
        <f t="shared" si="3"/>
        <v>0</v>
      </c>
      <c r="R18" s="62">
        <f>Q18*'Apuração Mensal versão 1.0'!G$21/100</f>
        <v>0</v>
      </c>
      <c r="S18" s="51"/>
    </row>
    <row r="19" spans="1:19" ht="12.75">
      <c r="A19" s="15"/>
      <c r="B19" s="52"/>
      <c r="C19" s="53"/>
      <c r="D19" s="54"/>
      <c r="E19" s="54"/>
      <c r="F19" s="55"/>
      <c r="G19" s="56"/>
      <c r="H19" s="56"/>
      <c r="I19" s="57"/>
      <c r="J19" s="58">
        <f t="shared" si="0"/>
        <v>0</v>
      </c>
      <c r="K19" s="59">
        <f t="shared" si="1"/>
        <v>0</v>
      </c>
      <c r="L19" s="59">
        <f t="shared" si="2"/>
        <v>0</v>
      </c>
      <c r="M19" s="60"/>
      <c r="N19" s="308"/>
      <c r="O19" s="308"/>
      <c r="P19" s="61"/>
      <c r="Q19" s="251">
        <f t="shared" si="3"/>
        <v>0</v>
      </c>
      <c r="R19" s="62">
        <f>Q19*'Apuração Mensal versão 1.0'!G$21/100</f>
        <v>0</v>
      </c>
      <c r="S19" s="51"/>
    </row>
    <row r="20" spans="1:19" ht="12.75">
      <c r="A20" s="15"/>
      <c r="B20" s="52"/>
      <c r="C20" s="53"/>
      <c r="D20" s="54"/>
      <c r="E20" s="54"/>
      <c r="F20" s="55"/>
      <c r="G20" s="56"/>
      <c r="H20" s="56"/>
      <c r="I20" s="57"/>
      <c r="J20" s="58">
        <f t="shared" si="0"/>
        <v>0</v>
      </c>
      <c r="K20" s="59">
        <f t="shared" si="1"/>
        <v>0</v>
      </c>
      <c r="L20" s="59">
        <f t="shared" si="2"/>
        <v>0</v>
      </c>
      <c r="M20" s="60"/>
      <c r="N20" s="308"/>
      <c r="O20" s="308"/>
      <c r="P20" s="61"/>
      <c r="Q20" s="251">
        <f t="shared" si="3"/>
        <v>0</v>
      </c>
      <c r="R20" s="62">
        <f>Q20*'Apuração Mensal versão 1.0'!G$21/100</f>
        <v>0</v>
      </c>
      <c r="S20" s="51"/>
    </row>
    <row r="21" spans="1:19" ht="12.75">
      <c r="A21" s="15"/>
      <c r="B21" s="52"/>
      <c r="C21" s="53"/>
      <c r="D21" s="54"/>
      <c r="E21" s="54"/>
      <c r="F21" s="55"/>
      <c r="G21" s="56"/>
      <c r="H21" s="56"/>
      <c r="I21" s="57"/>
      <c r="J21" s="58">
        <f t="shared" si="0"/>
        <v>0</v>
      </c>
      <c r="K21" s="59">
        <f t="shared" si="1"/>
        <v>0</v>
      </c>
      <c r="L21" s="59">
        <f t="shared" si="2"/>
        <v>0</v>
      </c>
      <c r="M21" s="60"/>
      <c r="N21" s="308"/>
      <c r="O21" s="308"/>
      <c r="P21" s="61"/>
      <c r="Q21" s="251">
        <f t="shared" si="3"/>
        <v>0</v>
      </c>
      <c r="R21" s="62">
        <f>Q21*'Apuração Mensal versão 1.0'!G$21/100</f>
        <v>0</v>
      </c>
      <c r="S21" s="51"/>
    </row>
    <row r="22" spans="1:19" ht="12.75">
      <c r="A22" s="15"/>
      <c r="B22" s="52"/>
      <c r="C22" s="53"/>
      <c r="D22" s="54"/>
      <c r="E22" s="54"/>
      <c r="F22" s="55"/>
      <c r="G22" s="56"/>
      <c r="H22" s="56"/>
      <c r="I22" s="57"/>
      <c r="J22" s="58">
        <f t="shared" si="0"/>
        <v>0</v>
      </c>
      <c r="K22" s="59">
        <f t="shared" si="1"/>
        <v>0</v>
      </c>
      <c r="L22" s="59">
        <f t="shared" si="2"/>
        <v>0</v>
      </c>
      <c r="M22" s="60"/>
      <c r="N22" s="308"/>
      <c r="O22" s="308"/>
      <c r="P22" s="61"/>
      <c r="Q22" s="251">
        <f t="shared" si="3"/>
        <v>0</v>
      </c>
      <c r="R22" s="62">
        <f>Q22*'Apuração Mensal versão 1.0'!G$21/100</f>
        <v>0</v>
      </c>
      <c r="S22" s="51"/>
    </row>
    <row r="23" spans="1:19" ht="12.75">
      <c r="A23" s="15"/>
      <c r="B23" s="52"/>
      <c r="C23" s="53"/>
      <c r="D23" s="54"/>
      <c r="E23" s="54"/>
      <c r="F23" s="55"/>
      <c r="G23" s="56"/>
      <c r="H23" s="56"/>
      <c r="I23" s="57"/>
      <c r="J23" s="58">
        <f t="shared" si="0"/>
        <v>0</v>
      </c>
      <c r="K23" s="59">
        <f t="shared" si="1"/>
        <v>0</v>
      </c>
      <c r="L23" s="59">
        <f t="shared" si="2"/>
        <v>0</v>
      </c>
      <c r="M23" s="60"/>
      <c r="N23" s="308"/>
      <c r="O23" s="308"/>
      <c r="P23" s="61"/>
      <c r="Q23" s="251">
        <f t="shared" si="3"/>
        <v>0</v>
      </c>
      <c r="R23" s="62">
        <f>Q23*'Apuração Mensal versão 1.0'!G$21/100</f>
        <v>0</v>
      </c>
      <c r="S23" s="51"/>
    </row>
    <row r="24" spans="1:19" ht="12.75">
      <c r="A24" s="15"/>
      <c r="B24" s="63"/>
      <c r="C24" s="64"/>
      <c r="D24" s="65"/>
      <c r="E24" s="65"/>
      <c r="F24" s="66"/>
      <c r="G24" s="60"/>
      <c r="H24" s="60"/>
      <c r="I24" s="67"/>
      <c r="J24" s="58">
        <f t="shared" si="0"/>
        <v>0</v>
      </c>
      <c r="K24" s="59">
        <f t="shared" si="1"/>
        <v>0</v>
      </c>
      <c r="L24" s="59">
        <f t="shared" si="2"/>
        <v>0</v>
      </c>
      <c r="M24" s="60"/>
      <c r="N24" s="308"/>
      <c r="O24" s="308"/>
      <c r="P24" s="61"/>
      <c r="Q24" s="251">
        <f t="shared" si="3"/>
        <v>0</v>
      </c>
      <c r="R24" s="62">
        <f>Q24*'Apuração Mensal versão 1.0'!G$21/100</f>
        <v>0</v>
      </c>
      <c r="S24" s="68"/>
    </row>
    <row r="25" spans="1:19" ht="11.25" customHeight="1">
      <c r="A25" s="15"/>
      <c r="B25" s="63"/>
      <c r="C25" s="64"/>
      <c r="D25" s="65"/>
      <c r="E25" s="65"/>
      <c r="F25" s="66"/>
      <c r="G25" s="60"/>
      <c r="H25" s="60"/>
      <c r="I25" s="67"/>
      <c r="J25" s="58">
        <f t="shared" si="0"/>
        <v>0</v>
      </c>
      <c r="K25" s="59">
        <f t="shared" si="1"/>
        <v>0</v>
      </c>
      <c r="L25" s="59">
        <f t="shared" si="2"/>
        <v>0</v>
      </c>
      <c r="M25" s="60"/>
      <c r="N25" s="308"/>
      <c r="O25" s="308"/>
      <c r="P25" s="61"/>
      <c r="Q25" s="251">
        <f t="shared" si="3"/>
        <v>0</v>
      </c>
      <c r="R25" s="62">
        <f>Q25*'Apuração Mensal versão 1.0'!G$21/100</f>
        <v>0</v>
      </c>
      <c r="S25" s="68"/>
    </row>
    <row r="26" spans="1:19" ht="12.75">
      <c r="A26" s="15"/>
      <c r="B26" s="63"/>
      <c r="C26" s="64"/>
      <c r="D26" s="65"/>
      <c r="E26" s="65"/>
      <c r="F26" s="66"/>
      <c r="G26" s="60"/>
      <c r="H26" s="60"/>
      <c r="I26" s="67"/>
      <c r="J26" s="58">
        <f t="shared" si="0"/>
        <v>0</v>
      </c>
      <c r="K26" s="59">
        <f t="shared" si="1"/>
        <v>0</v>
      </c>
      <c r="L26" s="59">
        <f t="shared" si="2"/>
        <v>0</v>
      </c>
      <c r="M26" s="60"/>
      <c r="N26" s="308"/>
      <c r="O26" s="308"/>
      <c r="P26" s="61"/>
      <c r="Q26" s="251">
        <f t="shared" si="3"/>
        <v>0</v>
      </c>
      <c r="R26" s="62">
        <f>Q26*'Apuração Mensal versão 1.0'!G$21/100</f>
        <v>0</v>
      </c>
      <c r="S26" s="68"/>
    </row>
    <row r="27" spans="1:19" ht="12.75">
      <c r="A27" s="15"/>
      <c r="B27" s="63"/>
      <c r="C27" s="64"/>
      <c r="D27" s="65"/>
      <c r="E27" s="65"/>
      <c r="F27" s="66"/>
      <c r="G27" s="60"/>
      <c r="H27" s="60"/>
      <c r="I27" s="67"/>
      <c r="J27" s="58">
        <f t="shared" si="0"/>
        <v>0</v>
      </c>
      <c r="K27" s="59">
        <f t="shared" si="1"/>
        <v>0</v>
      </c>
      <c r="L27" s="59">
        <f t="shared" si="2"/>
        <v>0</v>
      </c>
      <c r="M27" s="60"/>
      <c r="N27" s="308"/>
      <c r="O27" s="308"/>
      <c r="P27" s="61"/>
      <c r="Q27" s="251">
        <f t="shared" si="3"/>
        <v>0</v>
      </c>
      <c r="R27" s="62">
        <f>Q27*'Apuração Mensal versão 1.0'!G$21/100</f>
        <v>0</v>
      </c>
      <c r="S27" s="68"/>
    </row>
    <row r="28" spans="1:19" ht="12.75">
      <c r="A28" s="15"/>
      <c r="B28" s="63"/>
      <c r="C28" s="64"/>
      <c r="D28" s="65"/>
      <c r="E28" s="65"/>
      <c r="F28" s="66"/>
      <c r="G28" s="60"/>
      <c r="H28" s="60"/>
      <c r="I28" s="67"/>
      <c r="J28" s="58">
        <f t="shared" si="0"/>
        <v>0</v>
      </c>
      <c r="K28" s="59">
        <f t="shared" si="1"/>
        <v>0</v>
      </c>
      <c r="L28" s="59">
        <f t="shared" si="2"/>
        <v>0</v>
      </c>
      <c r="M28" s="60"/>
      <c r="N28" s="308"/>
      <c r="O28" s="308"/>
      <c r="P28" s="61"/>
      <c r="Q28" s="251">
        <f t="shared" si="3"/>
        <v>0</v>
      </c>
      <c r="R28" s="62">
        <f>Q28*'Apuração Mensal versão 1.0'!G$21/100</f>
        <v>0</v>
      </c>
      <c r="S28" s="68"/>
    </row>
    <row r="29" spans="1:19" ht="12.75">
      <c r="A29" s="15"/>
      <c r="B29" s="63"/>
      <c r="C29" s="64"/>
      <c r="D29" s="65"/>
      <c r="E29" s="65"/>
      <c r="F29" s="66"/>
      <c r="G29" s="60"/>
      <c r="H29" s="60"/>
      <c r="I29" s="67"/>
      <c r="J29" s="58">
        <f t="shared" si="0"/>
        <v>0</v>
      </c>
      <c r="K29" s="59">
        <f t="shared" si="1"/>
        <v>0</v>
      </c>
      <c r="L29" s="59">
        <f t="shared" si="2"/>
        <v>0</v>
      </c>
      <c r="M29" s="60"/>
      <c r="N29" s="308"/>
      <c r="O29" s="308"/>
      <c r="P29" s="61"/>
      <c r="Q29" s="251">
        <f t="shared" si="3"/>
        <v>0</v>
      </c>
      <c r="R29" s="62">
        <f>Q29*'Apuração Mensal versão 1.0'!G$21/100</f>
        <v>0</v>
      </c>
      <c r="S29" s="68"/>
    </row>
    <row r="30" spans="1:19" ht="12.75">
      <c r="A30" s="15"/>
      <c r="B30" s="63"/>
      <c r="C30" s="64"/>
      <c r="D30" s="65"/>
      <c r="E30" s="65"/>
      <c r="F30" s="66"/>
      <c r="G30" s="60"/>
      <c r="H30" s="60"/>
      <c r="I30" s="67"/>
      <c r="J30" s="58">
        <f t="shared" si="0"/>
        <v>0</v>
      </c>
      <c r="K30" s="59">
        <f t="shared" si="1"/>
        <v>0</v>
      </c>
      <c r="L30" s="59">
        <f t="shared" si="2"/>
        <v>0</v>
      </c>
      <c r="M30" s="60"/>
      <c r="N30" s="308"/>
      <c r="O30" s="308"/>
      <c r="P30" s="61"/>
      <c r="Q30" s="251">
        <f t="shared" si="3"/>
        <v>0</v>
      </c>
      <c r="R30" s="62">
        <f>Q30*'Apuração Mensal versão 1.0'!G$21/100</f>
        <v>0</v>
      </c>
      <c r="S30" s="19"/>
    </row>
    <row r="31" spans="1:19" ht="12.75">
      <c r="A31" s="15"/>
      <c r="B31" s="63"/>
      <c r="C31" s="64"/>
      <c r="D31" s="65"/>
      <c r="E31" s="65"/>
      <c r="F31" s="66"/>
      <c r="G31" s="60"/>
      <c r="H31" s="60"/>
      <c r="I31" s="67"/>
      <c r="J31" s="58">
        <f t="shared" si="0"/>
        <v>0</v>
      </c>
      <c r="K31" s="59">
        <f t="shared" si="1"/>
        <v>0</v>
      </c>
      <c r="L31" s="59">
        <f t="shared" si="2"/>
        <v>0</v>
      </c>
      <c r="M31" s="60"/>
      <c r="N31" s="308"/>
      <c r="O31" s="308"/>
      <c r="P31" s="61"/>
      <c r="Q31" s="251">
        <f t="shared" si="3"/>
        <v>0</v>
      </c>
      <c r="R31" s="62">
        <f>Q31*'Apuração Mensal versão 1.0'!G$21/100</f>
        <v>0</v>
      </c>
      <c r="S31" s="68"/>
    </row>
    <row r="32" spans="1:19" ht="12.75">
      <c r="A32" s="15"/>
      <c r="B32" s="63"/>
      <c r="C32" s="64"/>
      <c r="D32" s="65"/>
      <c r="E32" s="65"/>
      <c r="F32" s="66"/>
      <c r="G32" s="60"/>
      <c r="H32" s="60"/>
      <c r="I32" s="67"/>
      <c r="J32" s="58">
        <f t="shared" si="0"/>
        <v>0</v>
      </c>
      <c r="K32" s="59">
        <f t="shared" si="1"/>
        <v>0</v>
      </c>
      <c r="L32" s="59">
        <f t="shared" si="2"/>
        <v>0</v>
      </c>
      <c r="M32" s="60"/>
      <c r="N32" s="308"/>
      <c r="O32" s="308"/>
      <c r="P32" s="61"/>
      <c r="Q32" s="251">
        <f t="shared" si="3"/>
        <v>0</v>
      </c>
      <c r="R32" s="62">
        <f>Q32*'Apuração Mensal versão 1.0'!G$21/100</f>
        <v>0</v>
      </c>
      <c r="S32" s="68"/>
    </row>
    <row r="33" spans="1:19" ht="12.75">
      <c r="A33" s="15"/>
      <c r="B33" s="69"/>
      <c r="C33" s="70"/>
      <c r="D33" s="71"/>
      <c r="E33" s="71"/>
      <c r="F33" s="72"/>
      <c r="G33" s="73"/>
      <c r="H33" s="73"/>
      <c r="I33" s="74"/>
      <c r="J33" s="75">
        <f t="shared" si="0"/>
        <v>0</v>
      </c>
      <c r="K33" s="76">
        <f t="shared" si="1"/>
        <v>0</v>
      </c>
      <c r="L33" s="76">
        <f t="shared" si="2"/>
        <v>0</v>
      </c>
      <c r="M33" s="73"/>
      <c r="N33" s="302"/>
      <c r="O33" s="302"/>
      <c r="P33" s="77"/>
      <c r="Q33" s="252">
        <f t="shared" si="3"/>
        <v>0</v>
      </c>
      <c r="R33" s="219">
        <f>Q33*'Apuração Mensal versão 1.0'!G$21/100</f>
        <v>0</v>
      </c>
      <c r="S33" s="68"/>
    </row>
    <row r="34" spans="1:19" ht="12.75">
      <c r="A34" s="15"/>
      <c r="B34" s="303" t="s">
        <v>40</v>
      </c>
      <c r="C34" s="304"/>
      <c r="D34" s="305"/>
      <c r="E34" s="78"/>
      <c r="F34" s="78"/>
      <c r="G34" s="78"/>
      <c r="H34" s="79">
        <f>SUM(H15:H33)</f>
        <v>0</v>
      </c>
      <c r="I34" s="79">
        <f>SUM(I15:I33)</f>
        <v>0</v>
      </c>
      <c r="J34" s="78"/>
      <c r="K34" s="80">
        <f>SUM(K15:K33)</f>
        <v>0</v>
      </c>
      <c r="L34" s="80">
        <f>SUM(L15:L33)</f>
        <v>0</v>
      </c>
      <c r="M34" s="81"/>
      <c r="N34" s="306">
        <f>SUM(N15:O33)</f>
        <v>0</v>
      </c>
      <c r="O34" s="307"/>
      <c r="P34" s="82"/>
      <c r="Q34" s="253">
        <f>SUM(Q15:Q33)</f>
        <v>0</v>
      </c>
      <c r="R34" s="220">
        <f>SUM(R15:R33)</f>
        <v>0</v>
      </c>
      <c r="S34" s="68"/>
    </row>
    <row r="35" spans="1:19" ht="12.75">
      <c r="A35" s="83"/>
      <c r="B35" s="84" t="s">
        <v>169</v>
      </c>
      <c r="C35" s="85"/>
      <c r="D35" s="84"/>
      <c r="E35" s="84"/>
      <c r="F35" s="84"/>
      <c r="G35" s="84"/>
      <c r="H35" s="86"/>
      <c r="I35" s="86"/>
      <c r="J35" s="87"/>
      <c r="K35" s="87"/>
      <c r="L35" s="87"/>
      <c r="M35" s="88"/>
      <c r="N35" s="89"/>
      <c r="O35" s="89"/>
      <c r="P35" s="89"/>
      <c r="Q35" s="89"/>
      <c r="R35" s="87"/>
      <c r="S35" s="90"/>
    </row>
    <row r="36" spans="1:19" ht="12.75">
      <c r="A36" s="1"/>
      <c r="B36" s="1"/>
      <c r="C36" s="9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2.75">
      <c r="A37" s="1"/>
      <c r="B37" s="1"/>
      <c r="C37" s="9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2.75">
      <c r="A38" s="1"/>
      <c r="B38" s="1"/>
      <c r="C38" s="9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2.75">
      <c r="A39" s="1"/>
      <c r="B39" s="1"/>
      <c r="C39" s="9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2.75">
      <c r="A40" s="1"/>
      <c r="B40" s="1"/>
      <c r="C40" s="9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2.75">
      <c r="A41" s="1"/>
      <c r="B41" s="1"/>
      <c r="C41" s="9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12.75">
      <c r="A42" s="1"/>
      <c r="B42" s="1"/>
      <c r="C42" s="9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2.75">
      <c r="A43" s="1"/>
      <c r="B43" s="1"/>
      <c r="C43" s="9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12.75">
      <c r="A44" s="1"/>
      <c r="B44" s="1"/>
      <c r="C44" s="9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2.75">
      <c r="A45" s="1"/>
      <c r="B45" s="1"/>
      <c r="C45" s="9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2.75">
      <c r="A46" s="1"/>
      <c r="B46" s="1"/>
      <c r="C46" s="9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12.75">
      <c r="A47" s="1"/>
      <c r="B47" s="1"/>
      <c r="C47" s="9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2.75">
      <c r="A48" s="1"/>
      <c r="B48" s="1"/>
      <c r="C48" s="9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="1" customFormat="1" ht="12.75">
      <c r="C49" s="91"/>
    </row>
    <row r="50" s="1" customFormat="1" ht="12.75">
      <c r="C50" s="91"/>
    </row>
    <row r="51" s="1" customFormat="1" ht="12.75">
      <c r="C51" s="91"/>
    </row>
    <row r="52" s="1" customFormat="1" ht="12.75">
      <c r="C52" s="91"/>
    </row>
    <row r="53" s="1" customFormat="1" ht="12.75">
      <c r="C53" s="91"/>
    </row>
    <row r="54" s="1" customFormat="1" ht="12.75">
      <c r="C54" s="91"/>
    </row>
    <row r="55" s="1" customFormat="1" ht="12.75">
      <c r="C55" s="91"/>
    </row>
    <row r="56" s="1" customFormat="1" ht="12.75">
      <c r="C56" s="91"/>
    </row>
    <row r="57" s="1" customFormat="1" ht="12.75">
      <c r="C57" s="91"/>
    </row>
    <row r="58" s="1" customFormat="1" ht="12.75">
      <c r="C58" s="91"/>
    </row>
    <row r="59" s="1" customFormat="1" ht="12.75">
      <c r="C59" s="91"/>
    </row>
    <row r="60" s="1" customFormat="1" ht="12.75">
      <c r="C60" s="91"/>
    </row>
    <row r="61" s="1" customFormat="1" ht="12.75">
      <c r="C61" s="91"/>
    </row>
    <row r="62" s="1" customFormat="1" ht="12.75">
      <c r="C62" s="91"/>
    </row>
    <row r="63" s="1" customFormat="1" ht="12.75">
      <c r="C63" s="91"/>
    </row>
    <row r="64" s="1" customFormat="1" ht="12.75">
      <c r="C64" s="91"/>
    </row>
    <row r="65" s="1" customFormat="1" ht="12.75">
      <c r="C65" s="91"/>
    </row>
    <row r="66" s="1" customFormat="1" ht="12.75">
      <c r="C66" s="91"/>
    </row>
    <row r="67" s="1" customFormat="1" ht="12.75">
      <c r="C67" s="91"/>
    </row>
    <row r="68" s="1" customFormat="1" ht="12.75">
      <c r="C68" s="91"/>
    </row>
    <row r="69" s="1" customFormat="1" ht="12.75">
      <c r="C69" s="91"/>
    </row>
    <row r="70" s="1" customFormat="1" ht="12.75">
      <c r="C70" s="91"/>
    </row>
    <row r="71" s="1" customFormat="1" ht="12.75">
      <c r="C71" s="91"/>
    </row>
    <row r="72" s="1" customFormat="1" ht="12.75">
      <c r="C72" s="91"/>
    </row>
    <row r="73" s="1" customFormat="1" ht="12.75">
      <c r="C73" s="91"/>
    </row>
    <row r="74" s="1" customFormat="1" ht="12.75">
      <c r="C74" s="91"/>
    </row>
    <row r="75" s="1" customFormat="1" ht="12.75">
      <c r="C75" s="91"/>
    </row>
    <row r="76" s="1" customFormat="1" ht="12.75">
      <c r="C76" s="91"/>
    </row>
    <row r="77" s="1" customFormat="1" ht="12.75">
      <c r="C77" s="91"/>
    </row>
    <row r="78" s="1" customFormat="1" ht="12.75">
      <c r="C78" s="91"/>
    </row>
    <row r="79" s="1" customFormat="1" ht="12.75">
      <c r="C79" s="91"/>
    </row>
    <row r="80" s="1" customFormat="1" ht="12.75">
      <c r="C80" s="91"/>
    </row>
    <row r="81" s="1" customFormat="1" ht="12.75">
      <c r="C81" s="91"/>
    </row>
    <row r="82" s="1" customFormat="1" ht="12.75">
      <c r="C82" s="91"/>
    </row>
    <row r="83" s="1" customFormat="1" ht="12.75">
      <c r="C83" s="91"/>
    </row>
    <row r="84" s="1" customFormat="1" ht="12.75">
      <c r="C84" s="91"/>
    </row>
    <row r="85" s="1" customFormat="1" ht="12.75">
      <c r="C85" s="91"/>
    </row>
    <row r="86" s="1" customFormat="1" ht="12.75">
      <c r="C86" s="91"/>
    </row>
    <row r="87" s="1" customFormat="1" ht="12.75">
      <c r="C87" s="91"/>
    </row>
    <row r="88" s="1" customFormat="1" ht="12.75">
      <c r="C88" s="91"/>
    </row>
    <row r="89" s="1" customFormat="1" ht="12.75">
      <c r="C89" s="91"/>
    </row>
    <row r="90" s="1" customFormat="1" ht="12.75">
      <c r="C90" s="91"/>
    </row>
    <row r="91" s="1" customFormat="1" ht="12.75">
      <c r="C91" s="91"/>
    </row>
    <row r="92" s="1" customFormat="1" ht="12.75">
      <c r="C92" s="91"/>
    </row>
    <row r="93" s="1" customFormat="1" ht="12.75">
      <c r="C93" s="91"/>
    </row>
    <row r="94" s="1" customFormat="1" ht="12.75">
      <c r="C94" s="91"/>
    </row>
    <row r="95" s="1" customFormat="1" ht="12.75">
      <c r="C95" s="91"/>
    </row>
    <row r="96" s="1" customFormat="1" ht="12.75">
      <c r="C96" s="91"/>
    </row>
    <row r="97" s="1" customFormat="1" ht="12.75">
      <c r="C97" s="91"/>
    </row>
    <row r="98" s="1" customFormat="1" ht="12.75">
      <c r="C98" s="91"/>
    </row>
    <row r="99" s="1" customFormat="1" ht="12.75">
      <c r="C99" s="91"/>
    </row>
    <row r="100" s="1" customFormat="1" ht="12.75">
      <c r="C100" s="91"/>
    </row>
    <row r="101" s="1" customFormat="1" ht="12.75">
      <c r="C101" s="91"/>
    </row>
    <row r="102" s="1" customFormat="1" ht="12.75">
      <c r="C102" s="91"/>
    </row>
    <row r="103" s="1" customFormat="1" ht="12.75">
      <c r="C103" s="91"/>
    </row>
    <row r="104" s="1" customFormat="1" ht="12.75">
      <c r="C104" s="91"/>
    </row>
    <row r="105" s="1" customFormat="1" ht="12.75">
      <c r="C105" s="91"/>
    </row>
    <row r="106" s="1" customFormat="1" ht="12.75">
      <c r="C106" s="91"/>
    </row>
    <row r="107" s="1" customFormat="1" ht="12.75">
      <c r="C107" s="91"/>
    </row>
    <row r="108" s="1" customFormat="1" ht="12.75">
      <c r="C108" s="91"/>
    </row>
    <row r="109" s="1" customFormat="1" ht="12.75">
      <c r="C109" s="91"/>
    </row>
    <row r="110" s="1" customFormat="1" ht="12.75">
      <c r="C110" s="91"/>
    </row>
    <row r="111" s="1" customFormat="1" ht="12.75">
      <c r="C111" s="91"/>
    </row>
    <row r="112" s="1" customFormat="1" ht="12.75">
      <c r="C112" s="91"/>
    </row>
    <row r="113" s="1" customFormat="1" ht="12.75">
      <c r="C113" s="91"/>
    </row>
    <row r="114" s="1" customFormat="1" ht="12.75">
      <c r="C114" s="91"/>
    </row>
    <row r="115" s="1" customFormat="1" ht="12.75">
      <c r="C115" s="91"/>
    </row>
    <row r="116" s="1" customFormat="1" ht="12.75">
      <c r="C116" s="91"/>
    </row>
    <row r="117" s="1" customFormat="1" ht="12.75">
      <c r="C117" s="91"/>
    </row>
    <row r="118" s="1" customFormat="1" ht="12.75">
      <c r="C118" s="91"/>
    </row>
    <row r="119" s="1" customFormat="1" ht="12.75">
      <c r="C119" s="91"/>
    </row>
    <row r="120" s="1" customFormat="1" ht="12.75">
      <c r="C120" s="91"/>
    </row>
    <row r="121" s="1" customFormat="1" ht="12.75">
      <c r="C121" s="91"/>
    </row>
    <row r="122" s="1" customFormat="1" ht="12.75">
      <c r="C122" s="91"/>
    </row>
    <row r="123" s="1" customFormat="1" ht="12.75">
      <c r="C123" s="91"/>
    </row>
    <row r="124" s="1" customFormat="1" ht="12.75">
      <c r="C124" s="91"/>
    </row>
    <row r="125" s="1" customFormat="1" ht="12.75">
      <c r="C125" s="91"/>
    </row>
    <row r="126" s="1" customFormat="1" ht="12.75">
      <c r="C126" s="91"/>
    </row>
    <row r="127" s="1" customFormat="1" ht="12.75">
      <c r="C127" s="91"/>
    </row>
    <row r="128" s="1" customFormat="1" ht="12.75">
      <c r="C128" s="91"/>
    </row>
    <row r="129" s="1" customFormat="1" ht="12.75">
      <c r="C129" s="91"/>
    </row>
    <row r="130" s="1" customFormat="1" ht="12.75">
      <c r="C130" s="91"/>
    </row>
    <row r="131" s="1" customFormat="1" ht="12.75">
      <c r="C131" s="91"/>
    </row>
    <row r="132" s="1" customFormat="1" ht="12.75">
      <c r="C132" s="91"/>
    </row>
    <row r="133" s="1" customFormat="1" ht="12.75">
      <c r="C133" s="91"/>
    </row>
    <row r="134" s="1" customFormat="1" ht="12.75">
      <c r="C134" s="91"/>
    </row>
    <row r="135" s="1" customFormat="1" ht="12.75">
      <c r="C135" s="91"/>
    </row>
    <row r="136" s="1" customFormat="1" ht="12.75">
      <c r="C136" s="91"/>
    </row>
    <row r="137" s="1" customFormat="1" ht="12.75">
      <c r="C137" s="91"/>
    </row>
    <row r="138" s="1" customFormat="1" ht="12.75">
      <c r="C138" s="91"/>
    </row>
    <row r="139" s="1" customFormat="1" ht="12.75">
      <c r="C139" s="91"/>
    </row>
    <row r="140" s="1" customFormat="1" ht="12.75">
      <c r="C140" s="91"/>
    </row>
    <row r="141" s="1" customFormat="1" ht="12.75">
      <c r="C141" s="91"/>
    </row>
    <row r="142" s="1" customFormat="1" ht="12.75">
      <c r="C142" s="91"/>
    </row>
    <row r="143" s="1" customFormat="1" ht="12.75">
      <c r="C143" s="91"/>
    </row>
    <row r="144" s="1" customFormat="1" ht="12.75">
      <c r="C144" s="91"/>
    </row>
    <row r="145" s="1" customFormat="1" ht="12.75">
      <c r="C145" s="91"/>
    </row>
    <row r="146" s="1" customFormat="1" ht="12.75">
      <c r="C146" s="91"/>
    </row>
    <row r="147" s="1" customFormat="1" ht="12.75">
      <c r="C147" s="91"/>
    </row>
    <row r="148" s="1" customFormat="1" ht="12.75">
      <c r="C148" s="91"/>
    </row>
    <row r="149" s="1" customFormat="1" ht="12.75">
      <c r="C149" s="91"/>
    </row>
    <row r="150" s="1" customFormat="1" ht="12.75">
      <c r="C150" s="91"/>
    </row>
    <row r="151" s="1" customFormat="1" ht="12.75">
      <c r="C151" s="91"/>
    </row>
    <row r="152" s="1" customFormat="1" ht="12.75">
      <c r="C152" s="91"/>
    </row>
    <row r="153" s="1" customFormat="1" ht="12.75">
      <c r="C153" s="91"/>
    </row>
    <row r="154" s="1" customFormat="1" ht="12.75">
      <c r="C154" s="91"/>
    </row>
    <row r="155" s="1" customFormat="1" ht="12.75">
      <c r="C155" s="91"/>
    </row>
    <row r="156" s="1" customFormat="1" ht="12.75">
      <c r="C156" s="91"/>
    </row>
    <row r="157" s="1" customFormat="1" ht="12.75">
      <c r="C157" s="91"/>
    </row>
    <row r="158" s="1" customFormat="1" ht="12.75">
      <c r="C158" s="91"/>
    </row>
    <row r="159" s="1" customFormat="1" ht="12.75">
      <c r="C159" s="91"/>
    </row>
    <row r="160" s="1" customFormat="1" ht="12.75">
      <c r="C160" s="91"/>
    </row>
    <row r="161" s="1" customFormat="1" ht="12.75">
      <c r="C161" s="91"/>
    </row>
    <row r="162" s="1" customFormat="1" ht="12.75">
      <c r="C162" s="91"/>
    </row>
    <row r="163" s="1" customFormat="1" ht="12.75">
      <c r="C163" s="91"/>
    </row>
    <row r="164" s="1" customFormat="1" ht="12.75">
      <c r="C164" s="91"/>
    </row>
    <row r="165" s="1" customFormat="1" ht="12.75">
      <c r="C165" s="91"/>
    </row>
    <row r="166" s="1" customFormat="1" ht="12.75">
      <c r="C166" s="91"/>
    </row>
    <row r="167" s="1" customFormat="1" ht="12.75">
      <c r="C167" s="91"/>
    </row>
    <row r="168" s="1" customFormat="1" ht="12.75">
      <c r="C168" s="91"/>
    </row>
    <row r="169" s="1" customFormat="1" ht="12.75">
      <c r="C169" s="91"/>
    </row>
    <row r="170" s="1" customFormat="1" ht="12.75">
      <c r="C170" s="91"/>
    </row>
    <row r="171" s="1" customFormat="1" ht="12.75">
      <c r="C171" s="91"/>
    </row>
    <row r="172" s="1" customFormat="1" ht="12.75">
      <c r="C172" s="91"/>
    </row>
    <row r="173" s="1" customFormat="1" ht="12.75">
      <c r="C173" s="91"/>
    </row>
    <row r="174" s="1" customFormat="1" ht="12.75">
      <c r="C174" s="91"/>
    </row>
    <row r="175" s="1" customFormat="1" ht="12.75">
      <c r="C175" s="91"/>
    </row>
    <row r="176" s="1" customFormat="1" ht="12.75">
      <c r="C176" s="91"/>
    </row>
    <row r="177" s="1" customFormat="1" ht="12.75">
      <c r="C177" s="91"/>
    </row>
    <row r="178" s="1" customFormat="1" ht="12.75">
      <c r="C178" s="91"/>
    </row>
    <row r="179" s="1" customFormat="1" ht="12.75">
      <c r="C179" s="91"/>
    </row>
    <row r="180" s="1" customFormat="1" ht="12.75">
      <c r="C180" s="91"/>
    </row>
    <row r="181" s="1" customFormat="1" ht="12.75">
      <c r="C181" s="91"/>
    </row>
    <row r="182" s="1" customFormat="1" ht="12.75">
      <c r="C182" s="91"/>
    </row>
    <row r="183" s="1" customFormat="1" ht="12.75">
      <c r="C183" s="91"/>
    </row>
    <row r="184" s="1" customFormat="1" ht="12.75">
      <c r="C184" s="91"/>
    </row>
    <row r="185" s="1" customFormat="1" ht="12.75">
      <c r="C185" s="91"/>
    </row>
    <row r="186" s="1" customFormat="1" ht="12.75">
      <c r="C186" s="91"/>
    </row>
    <row r="187" s="1" customFormat="1" ht="12.75">
      <c r="C187" s="91"/>
    </row>
    <row r="188" s="1" customFormat="1" ht="12.75">
      <c r="C188" s="91"/>
    </row>
    <row r="189" s="1" customFormat="1" ht="12.75">
      <c r="C189" s="91"/>
    </row>
    <row r="190" s="1" customFormat="1" ht="12.75">
      <c r="C190" s="91"/>
    </row>
    <row r="191" s="1" customFormat="1" ht="12.75">
      <c r="C191" s="91"/>
    </row>
    <row r="192" s="1" customFormat="1" ht="12.75">
      <c r="C192" s="91"/>
    </row>
    <row r="193" s="1" customFormat="1" ht="12.75">
      <c r="C193" s="91"/>
    </row>
    <row r="194" s="1" customFormat="1" ht="12.75">
      <c r="C194" s="91"/>
    </row>
    <row r="195" s="1" customFormat="1" ht="12.75">
      <c r="C195" s="91"/>
    </row>
    <row r="196" s="1" customFormat="1" ht="12.75">
      <c r="C196" s="91"/>
    </row>
    <row r="197" s="1" customFormat="1" ht="12.75">
      <c r="C197" s="91"/>
    </row>
    <row r="198" s="1" customFormat="1" ht="12.75">
      <c r="C198" s="91"/>
    </row>
    <row r="199" s="1" customFormat="1" ht="12.75">
      <c r="C199" s="91"/>
    </row>
    <row r="200" s="1" customFormat="1" ht="12.75">
      <c r="C200" s="91"/>
    </row>
    <row r="201" s="1" customFormat="1" ht="12.75">
      <c r="C201" s="91"/>
    </row>
    <row r="202" s="1" customFormat="1" ht="12.75">
      <c r="C202" s="91"/>
    </row>
    <row r="203" s="1" customFormat="1" ht="12.75">
      <c r="C203" s="91"/>
    </row>
    <row r="204" s="1" customFormat="1" ht="12.75">
      <c r="C204" s="91"/>
    </row>
    <row r="205" s="1" customFormat="1" ht="12.75">
      <c r="C205" s="91"/>
    </row>
    <row r="206" s="1" customFormat="1" ht="12.75">
      <c r="C206" s="91"/>
    </row>
    <row r="207" s="1" customFormat="1" ht="12.75">
      <c r="C207" s="91"/>
    </row>
    <row r="208" s="1" customFormat="1" ht="12.75">
      <c r="C208" s="91"/>
    </row>
    <row r="209" s="1" customFormat="1" ht="12.75">
      <c r="C209" s="91"/>
    </row>
    <row r="210" s="1" customFormat="1" ht="12.75">
      <c r="C210" s="91"/>
    </row>
    <row r="211" s="1" customFormat="1" ht="12.75">
      <c r="C211" s="91"/>
    </row>
    <row r="212" s="1" customFormat="1" ht="12.75">
      <c r="C212" s="91"/>
    </row>
    <row r="213" s="1" customFormat="1" ht="12.75">
      <c r="C213" s="91"/>
    </row>
    <row r="214" s="1" customFormat="1" ht="12.75">
      <c r="C214" s="91"/>
    </row>
    <row r="215" s="1" customFormat="1" ht="12.75">
      <c r="C215" s="91"/>
    </row>
    <row r="216" s="1" customFormat="1" ht="12.75">
      <c r="C216" s="91"/>
    </row>
    <row r="217" s="1" customFormat="1" ht="12.75">
      <c r="C217" s="91"/>
    </row>
    <row r="218" s="1" customFormat="1" ht="12.75">
      <c r="C218" s="91"/>
    </row>
    <row r="219" s="1" customFormat="1" ht="12.75">
      <c r="C219" s="91"/>
    </row>
    <row r="220" s="1" customFormat="1" ht="12.75">
      <c r="C220" s="91"/>
    </row>
    <row r="221" s="1" customFormat="1" ht="12.75">
      <c r="C221" s="91"/>
    </row>
    <row r="222" s="1" customFormat="1" ht="12.75">
      <c r="C222" s="91"/>
    </row>
    <row r="223" s="1" customFormat="1" ht="12.75">
      <c r="C223" s="91"/>
    </row>
    <row r="224" s="1" customFormat="1" ht="12.75">
      <c r="C224" s="91"/>
    </row>
    <row r="225" s="1" customFormat="1" ht="12.75">
      <c r="C225" s="91"/>
    </row>
    <row r="226" s="1" customFormat="1" ht="12.75">
      <c r="C226" s="91"/>
    </row>
    <row r="227" s="1" customFormat="1" ht="12.75">
      <c r="C227" s="91"/>
    </row>
    <row r="228" s="1" customFormat="1" ht="12.75">
      <c r="C228" s="91"/>
    </row>
    <row r="229" s="1" customFormat="1" ht="12.75">
      <c r="C229" s="91"/>
    </row>
    <row r="230" s="1" customFormat="1" ht="12.75">
      <c r="C230" s="91"/>
    </row>
    <row r="231" s="1" customFormat="1" ht="12.75">
      <c r="C231" s="91"/>
    </row>
    <row r="232" s="1" customFormat="1" ht="12.75">
      <c r="C232" s="91"/>
    </row>
    <row r="233" s="1" customFormat="1" ht="12.75">
      <c r="C233" s="91"/>
    </row>
    <row r="234" s="1" customFormat="1" ht="12.75">
      <c r="C234" s="91"/>
    </row>
    <row r="235" s="1" customFormat="1" ht="12.75">
      <c r="C235" s="91"/>
    </row>
    <row r="236" s="1" customFormat="1" ht="12.75">
      <c r="C236" s="91"/>
    </row>
    <row r="237" s="1" customFormat="1" ht="12.75">
      <c r="C237" s="91"/>
    </row>
    <row r="238" s="1" customFormat="1" ht="12.75">
      <c r="C238" s="91"/>
    </row>
    <row r="239" s="1" customFormat="1" ht="12.75">
      <c r="C239" s="91"/>
    </row>
    <row r="240" s="1" customFormat="1" ht="12.75">
      <c r="C240" s="91"/>
    </row>
    <row r="241" s="1" customFormat="1" ht="12.75">
      <c r="C241" s="91"/>
    </row>
    <row r="242" s="1" customFormat="1" ht="12.75">
      <c r="C242" s="91"/>
    </row>
    <row r="243" s="1" customFormat="1" ht="12.75">
      <c r="C243" s="91"/>
    </row>
    <row r="244" s="1" customFormat="1" ht="12.75">
      <c r="C244" s="91"/>
    </row>
    <row r="245" s="1" customFormat="1" ht="12.75">
      <c r="C245" s="91"/>
    </row>
    <row r="246" s="1" customFormat="1" ht="12.75">
      <c r="C246" s="91"/>
    </row>
    <row r="247" s="1" customFormat="1" ht="12.75">
      <c r="C247" s="91"/>
    </row>
    <row r="248" s="1" customFormat="1" ht="12.75">
      <c r="C248" s="91"/>
    </row>
    <row r="249" s="1" customFormat="1" ht="12.75">
      <c r="C249" s="91"/>
    </row>
    <row r="250" s="1" customFormat="1" ht="12.75">
      <c r="C250" s="91"/>
    </row>
    <row r="251" s="1" customFormat="1" ht="12.75">
      <c r="C251" s="91"/>
    </row>
    <row r="252" s="1" customFormat="1" ht="12.75">
      <c r="C252" s="91"/>
    </row>
    <row r="253" s="1" customFormat="1" ht="12.75">
      <c r="C253" s="91"/>
    </row>
    <row r="254" s="1" customFormat="1" ht="12.75">
      <c r="C254" s="91"/>
    </row>
    <row r="255" s="1" customFormat="1" ht="12.75">
      <c r="C255" s="91"/>
    </row>
    <row r="256" s="1" customFormat="1" ht="12.75">
      <c r="C256" s="91"/>
    </row>
    <row r="257" s="1" customFormat="1" ht="12.75">
      <c r="C257" s="91"/>
    </row>
    <row r="258" s="1" customFormat="1" ht="12.75">
      <c r="C258" s="91"/>
    </row>
    <row r="259" s="1" customFormat="1" ht="12.75">
      <c r="C259" s="91"/>
    </row>
    <row r="260" s="1" customFormat="1" ht="12.75">
      <c r="C260" s="91"/>
    </row>
    <row r="261" s="1" customFormat="1" ht="12.75">
      <c r="C261" s="91"/>
    </row>
    <row r="262" s="1" customFormat="1" ht="12.75">
      <c r="C262" s="91"/>
    </row>
    <row r="263" s="1" customFormat="1" ht="12.75">
      <c r="C263" s="91"/>
    </row>
    <row r="264" s="1" customFormat="1" ht="12.75">
      <c r="C264" s="91"/>
    </row>
    <row r="265" s="1" customFormat="1" ht="12.75">
      <c r="C265" s="91"/>
    </row>
    <row r="266" s="1" customFormat="1" ht="12.75">
      <c r="C266" s="91"/>
    </row>
    <row r="267" s="1" customFormat="1" ht="12.75">
      <c r="C267" s="91"/>
    </row>
    <row r="268" s="1" customFormat="1" ht="12.75">
      <c r="C268" s="91"/>
    </row>
    <row r="269" s="1" customFormat="1" ht="12.75">
      <c r="C269" s="91"/>
    </row>
    <row r="270" s="1" customFormat="1" ht="12.75">
      <c r="C270" s="91"/>
    </row>
    <row r="271" s="1" customFormat="1" ht="12.75">
      <c r="C271" s="91"/>
    </row>
    <row r="272" s="1" customFormat="1" ht="12.75">
      <c r="C272" s="91"/>
    </row>
    <row r="273" s="1" customFormat="1" ht="12.75">
      <c r="C273" s="91"/>
    </row>
    <row r="274" s="1" customFormat="1" ht="12.75">
      <c r="C274" s="91"/>
    </row>
    <row r="275" s="1" customFormat="1" ht="12.75">
      <c r="C275" s="91"/>
    </row>
    <row r="276" s="1" customFormat="1" ht="12.75">
      <c r="C276" s="91"/>
    </row>
    <row r="277" s="1" customFormat="1" ht="12.75">
      <c r="C277" s="91"/>
    </row>
    <row r="278" s="1" customFormat="1" ht="12.75">
      <c r="C278" s="91"/>
    </row>
    <row r="279" s="1" customFormat="1" ht="12.75">
      <c r="C279" s="91"/>
    </row>
    <row r="280" s="1" customFormat="1" ht="12.75">
      <c r="C280" s="91"/>
    </row>
    <row r="281" s="1" customFormat="1" ht="12.75">
      <c r="C281" s="91"/>
    </row>
    <row r="282" s="1" customFormat="1" ht="12.75">
      <c r="C282" s="91"/>
    </row>
    <row r="283" s="1" customFormat="1" ht="12.75">
      <c r="C283" s="91"/>
    </row>
    <row r="284" s="1" customFormat="1" ht="12.75">
      <c r="C284" s="91"/>
    </row>
    <row r="285" s="1" customFormat="1" ht="12.75">
      <c r="C285" s="91"/>
    </row>
    <row r="286" s="1" customFormat="1" ht="12.75">
      <c r="C286" s="91"/>
    </row>
    <row r="287" s="1" customFormat="1" ht="12.75">
      <c r="C287" s="91"/>
    </row>
    <row r="288" s="1" customFormat="1" ht="12.75">
      <c r="C288" s="91"/>
    </row>
    <row r="289" s="1" customFormat="1" ht="12.75">
      <c r="C289" s="91"/>
    </row>
    <row r="290" s="1" customFormat="1" ht="12.75">
      <c r="C290" s="91"/>
    </row>
    <row r="291" s="1" customFormat="1" ht="12.75">
      <c r="C291" s="91"/>
    </row>
    <row r="292" s="1" customFormat="1" ht="12.75">
      <c r="C292" s="91"/>
    </row>
    <row r="293" s="1" customFormat="1" ht="12.75">
      <c r="C293" s="91"/>
    </row>
    <row r="294" s="1" customFormat="1" ht="12.75">
      <c r="C294" s="91"/>
    </row>
    <row r="295" s="1" customFormat="1" ht="12.75">
      <c r="C295" s="91"/>
    </row>
    <row r="296" s="1" customFormat="1" ht="12.75">
      <c r="C296" s="91"/>
    </row>
    <row r="297" s="1" customFormat="1" ht="12.75">
      <c r="C297" s="91"/>
    </row>
    <row r="298" s="1" customFormat="1" ht="12.75">
      <c r="C298" s="91"/>
    </row>
    <row r="299" s="1" customFormat="1" ht="12.75">
      <c r="C299" s="91"/>
    </row>
    <row r="300" s="1" customFormat="1" ht="12.75">
      <c r="C300" s="91"/>
    </row>
    <row r="301" s="1" customFormat="1" ht="12.75">
      <c r="C301" s="91"/>
    </row>
    <row r="302" s="1" customFormat="1" ht="12.75">
      <c r="C302" s="91"/>
    </row>
    <row r="303" s="1" customFormat="1" ht="12.75">
      <c r="C303" s="91"/>
    </row>
    <row r="304" s="1" customFormat="1" ht="12.75">
      <c r="C304" s="91"/>
    </row>
    <row r="305" s="1" customFormat="1" ht="12.75">
      <c r="C305" s="91"/>
    </row>
    <row r="306" s="1" customFormat="1" ht="12.75">
      <c r="C306" s="91"/>
    </row>
    <row r="307" s="1" customFormat="1" ht="12.75">
      <c r="C307" s="91"/>
    </row>
    <row r="308" s="1" customFormat="1" ht="12.75">
      <c r="C308" s="91"/>
    </row>
    <row r="309" s="1" customFormat="1" ht="12.75">
      <c r="C309" s="91"/>
    </row>
    <row r="310" s="1" customFormat="1" ht="12.75">
      <c r="C310" s="91"/>
    </row>
    <row r="311" s="1" customFormat="1" ht="12.75">
      <c r="C311" s="91"/>
    </row>
    <row r="312" s="1" customFormat="1" ht="12.75">
      <c r="C312" s="91"/>
    </row>
    <row r="313" s="1" customFormat="1" ht="12.75">
      <c r="C313" s="91"/>
    </row>
    <row r="314" s="1" customFormat="1" ht="12.75">
      <c r="C314" s="91"/>
    </row>
    <row r="315" s="1" customFormat="1" ht="12.75">
      <c r="C315" s="91"/>
    </row>
    <row r="316" s="1" customFormat="1" ht="12.75">
      <c r="C316" s="91"/>
    </row>
    <row r="317" s="1" customFormat="1" ht="12.75">
      <c r="C317" s="91"/>
    </row>
    <row r="318" s="1" customFormat="1" ht="12.75">
      <c r="C318" s="91"/>
    </row>
    <row r="319" s="1" customFormat="1" ht="12.75">
      <c r="C319" s="91"/>
    </row>
    <row r="320" s="1" customFormat="1" ht="12.75">
      <c r="C320" s="91"/>
    </row>
    <row r="321" s="1" customFormat="1" ht="12.75">
      <c r="C321" s="91"/>
    </row>
    <row r="322" s="1" customFormat="1" ht="12.75">
      <c r="C322" s="91"/>
    </row>
    <row r="323" s="1" customFormat="1" ht="12.75">
      <c r="C323" s="91"/>
    </row>
    <row r="324" s="1" customFormat="1" ht="12.75">
      <c r="C324" s="91"/>
    </row>
    <row r="325" s="1" customFormat="1" ht="12.75">
      <c r="C325" s="91"/>
    </row>
    <row r="326" s="1" customFormat="1" ht="12.75">
      <c r="C326" s="91"/>
    </row>
    <row r="327" s="1" customFormat="1" ht="12.75">
      <c r="C327" s="91"/>
    </row>
    <row r="328" s="1" customFormat="1" ht="12.75">
      <c r="C328" s="91"/>
    </row>
    <row r="329" s="1" customFormat="1" ht="12.75">
      <c r="C329" s="91"/>
    </row>
    <row r="330" s="1" customFormat="1" ht="12.75">
      <c r="C330" s="91"/>
    </row>
    <row r="331" s="1" customFormat="1" ht="12.75">
      <c r="C331" s="91"/>
    </row>
    <row r="332" s="1" customFormat="1" ht="12.75">
      <c r="C332" s="91"/>
    </row>
    <row r="333" s="1" customFormat="1" ht="12.75">
      <c r="C333" s="91"/>
    </row>
    <row r="334" s="1" customFormat="1" ht="12.75">
      <c r="C334" s="91"/>
    </row>
    <row r="335" s="1" customFormat="1" ht="12.75">
      <c r="C335" s="91"/>
    </row>
    <row r="336" s="1" customFormat="1" ht="12.75">
      <c r="C336" s="91"/>
    </row>
    <row r="337" s="1" customFormat="1" ht="12.75">
      <c r="C337" s="91"/>
    </row>
    <row r="338" s="1" customFormat="1" ht="12.75">
      <c r="C338" s="91"/>
    </row>
    <row r="339" s="1" customFormat="1" ht="12.75">
      <c r="C339" s="91"/>
    </row>
    <row r="340" s="1" customFormat="1" ht="12.75">
      <c r="C340" s="91"/>
    </row>
    <row r="341" s="1" customFormat="1" ht="12.75">
      <c r="C341" s="91"/>
    </row>
    <row r="342" s="1" customFormat="1" ht="12.75">
      <c r="C342" s="91"/>
    </row>
    <row r="343" s="1" customFormat="1" ht="12.75">
      <c r="C343" s="91"/>
    </row>
    <row r="344" s="1" customFormat="1" ht="12.75">
      <c r="C344" s="91"/>
    </row>
    <row r="345" s="1" customFormat="1" ht="12.75">
      <c r="C345" s="91"/>
    </row>
    <row r="346" s="1" customFormat="1" ht="12.75">
      <c r="C346" s="91"/>
    </row>
    <row r="347" s="1" customFormat="1" ht="12.75">
      <c r="C347" s="91"/>
    </row>
    <row r="348" s="1" customFormat="1" ht="12.75">
      <c r="C348" s="91"/>
    </row>
    <row r="349" s="1" customFormat="1" ht="12.75">
      <c r="C349" s="91"/>
    </row>
    <row r="350" s="1" customFormat="1" ht="12.75">
      <c r="C350" s="91"/>
    </row>
    <row r="351" s="1" customFormat="1" ht="12.75">
      <c r="C351" s="91"/>
    </row>
    <row r="352" s="1" customFormat="1" ht="12.75">
      <c r="C352" s="91"/>
    </row>
    <row r="353" s="1" customFormat="1" ht="12.75">
      <c r="C353" s="91"/>
    </row>
    <row r="354" s="1" customFormat="1" ht="12.75">
      <c r="C354" s="91"/>
    </row>
    <row r="355" s="1" customFormat="1" ht="12.75">
      <c r="C355" s="91"/>
    </row>
    <row r="356" s="1" customFormat="1" ht="12.75">
      <c r="C356" s="91"/>
    </row>
    <row r="357" s="1" customFormat="1" ht="12.75">
      <c r="C357" s="91"/>
    </row>
    <row r="358" s="1" customFormat="1" ht="12.75">
      <c r="C358" s="91"/>
    </row>
    <row r="359" s="1" customFormat="1" ht="12.75">
      <c r="C359" s="91"/>
    </row>
    <row r="360" s="1" customFormat="1" ht="12.75">
      <c r="C360" s="91"/>
    </row>
    <row r="361" s="1" customFormat="1" ht="12.75">
      <c r="C361" s="91"/>
    </row>
    <row r="362" s="1" customFormat="1" ht="12.75">
      <c r="C362" s="91"/>
    </row>
    <row r="363" s="1" customFormat="1" ht="12.75">
      <c r="C363" s="91"/>
    </row>
    <row r="364" s="1" customFormat="1" ht="12.75">
      <c r="C364" s="91"/>
    </row>
    <row r="365" s="1" customFormat="1" ht="12.75">
      <c r="C365" s="91"/>
    </row>
    <row r="366" s="1" customFormat="1" ht="12.75">
      <c r="C366" s="91"/>
    </row>
    <row r="367" s="1" customFormat="1" ht="12.75">
      <c r="C367" s="91"/>
    </row>
    <row r="368" s="1" customFormat="1" ht="12.75">
      <c r="C368" s="91"/>
    </row>
    <row r="369" s="1" customFormat="1" ht="12.75">
      <c r="C369" s="91"/>
    </row>
    <row r="370" s="1" customFormat="1" ht="12.75">
      <c r="C370" s="91"/>
    </row>
    <row r="371" s="1" customFormat="1" ht="12.75">
      <c r="C371" s="91"/>
    </row>
    <row r="372" s="1" customFormat="1" ht="12.75">
      <c r="C372" s="91"/>
    </row>
    <row r="373" s="1" customFormat="1" ht="12.75">
      <c r="C373" s="91"/>
    </row>
    <row r="374" s="1" customFormat="1" ht="12.75">
      <c r="C374" s="91"/>
    </row>
    <row r="375" s="1" customFormat="1" ht="12.75">
      <c r="C375" s="91"/>
    </row>
    <row r="376" s="1" customFormat="1" ht="12.75">
      <c r="C376" s="91"/>
    </row>
    <row r="377" s="1" customFormat="1" ht="12.75">
      <c r="C377" s="91"/>
    </row>
    <row r="378" s="1" customFormat="1" ht="12.75">
      <c r="C378" s="91"/>
    </row>
    <row r="379" s="1" customFormat="1" ht="12.75">
      <c r="C379" s="91"/>
    </row>
    <row r="380" s="1" customFormat="1" ht="12.75">
      <c r="C380" s="91"/>
    </row>
    <row r="381" s="1" customFormat="1" ht="12.75">
      <c r="C381" s="91"/>
    </row>
    <row r="382" s="1" customFormat="1" ht="12.75">
      <c r="C382" s="91"/>
    </row>
    <row r="383" s="1" customFormat="1" ht="12.75">
      <c r="C383" s="91"/>
    </row>
    <row r="384" s="1" customFormat="1" ht="12.75">
      <c r="C384" s="91"/>
    </row>
    <row r="385" s="1" customFormat="1" ht="12.75">
      <c r="C385" s="91"/>
    </row>
    <row r="386" s="1" customFormat="1" ht="12.75">
      <c r="C386" s="91"/>
    </row>
    <row r="387" s="1" customFormat="1" ht="12.75">
      <c r="C387" s="91"/>
    </row>
    <row r="388" s="1" customFormat="1" ht="12.75">
      <c r="C388" s="91"/>
    </row>
    <row r="389" s="1" customFormat="1" ht="12.75">
      <c r="C389" s="91"/>
    </row>
    <row r="390" s="1" customFormat="1" ht="12.75">
      <c r="C390" s="91"/>
    </row>
    <row r="391" s="1" customFormat="1" ht="12.75">
      <c r="C391" s="91"/>
    </row>
    <row r="392" s="1" customFormat="1" ht="12.75">
      <c r="C392" s="91"/>
    </row>
    <row r="393" s="1" customFormat="1" ht="12.75">
      <c r="C393" s="91"/>
    </row>
    <row r="394" s="1" customFormat="1" ht="12.75">
      <c r="C394" s="91"/>
    </row>
    <row r="395" s="1" customFormat="1" ht="12.75">
      <c r="C395" s="91"/>
    </row>
    <row r="396" s="1" customFormat="1" ht="12.75">
      <c r="C396" s="91"/>
    </row>
    <row r="397" s="1" customFormat="1" ht="12.75">
      <c r="C397" s="91"/>
    </row>
    <row r="398" s="1" customFormat="1" ht="12.75">
      <c r="C398" s="91"/>
    </row>
    <row r="399" s="1" customFormat="1" ht="12.75">
      <c r="C399" s="91"/>
    </row>
    <row r="400" s="1" customFormat="1" ht="12.75">
      <c r="C400" s="91"/>
    </row>
    <row r="401" s="1" customFormat="1" ht="12.75">
      <c r="C401" s="91"/>
    </row>
    <row r="402" s="1" customFormat="1" ht="12.75">
      <c r="C402" s="91"/>
    </row>
    <row r="403" s="1" customFormat="1" ht="12.75">
      <c r="C403" s="91"/>
    </row>
    <row r="404" s="1" customFormat="1" ht="12.75">
      <c r="C404" s="91"/>
    </row>
    <row r="405" s="1" customFormat="1" ht="12.75">
      <c r="C405" s="91"/>
    </row>
    <row r="406" s="1" customFormat="1" ht="12.75">
      <c r="C406" s="91"/>
    </row>
    <row r="407" s="1" customFormat="1" ht="12.75">
      <c r="C407" s="91"/>
    </row>
    <row r="408" s="1" customFormat="1" ht="12.75">
      <c r="C408" s="91"/>
    </row>
    <row r="409" s="1" customFormat="1" ht="12.75">
      <c r="C409" s="91"/>
    </row>
    <row r="410" s="1" customFormat="1" ht="12.75">
      <c r="C410" s="91"/>
    </row>
    <row r="411" s="1" customFormat="1" ht="12.75">
      <c r="C411" s="91"/>
    </row>
    <row r="412" s="1" customFormat="1" ht="12.75">
      <c r="C412" s="91"/>
    </row>
    <row r="413" s="1" customFormat="1" ht="12.75">
      <c r="C413" s="91"/>
    </row>
    <row r="414" s="1" customFormat="1" ht="12.75">
      <c r="C414" s="91"/>
    </row>
    <row r="415" s="1" customFormat="1" ht="12.75">
      <c r="C415" s="91"/>
    </row>
    <row r="416" s="1" customFormat="1" ht="12.75">
      <c r="C416" s="91"/>
    </row>
    <row r="417" s="1" customFormat="1" ht="12.75">
      <c r="C417" s="91"/>
    </row>
    <row r="418" s="1" customFormat="1" ht="12.75">
      <c r="C418" s="91"/>
    </row>
    <row r="419" s="1" customFormat="1" ht="12.75">
      <c r="C419" s="91"/>
    </row>
    <row r="420" s="1" customFormat="1" ht="12.75">
      <c r="C420" s="91"/>
    </row>
    <row r="421" s="1" customFormat="1" ht="12.75">
      <c r="C421" s="91"/>
    </row>
    <row r="422" s="1" customFormat="1" ht="12.75">
      <c r="C422" s="91"/>
    </row>
    <row r="423" s="1" customFormat="1" ht="12.75">
      <c r="C423" s="91"/>
    </row>
    <row r="424" s="1" customFormat="1" ht="12.75">
      <c r="C424" s="91"/>
    </row>
    <row r="425" s="1" customFormat="1" ht="12.75">
      <c r="C425" s="91"/>
    </row>
    <row r="426" s="1" customFormat="1" ht="12.75">
      <c r="C426" s="91"/>
    </row>
    <row r="427" s="1" customFormat="1" ht="12.75">
      <c r="C427" s="91"/>
    </row>
    <row r="428" s="1" customFormat="1" ht="12.75">
      <c r="C428" s="91"/>
    </row>
    <row r="429" s="1" customFormat="1" ht="12.75">
      <c r="C429" s="91"/>
    </row>
    <row r="430" s="1" customFormat="1" ht="12.75">
      <c r="C430" s="91"/>
    </row>
    <row r="431" s="1" customFormat="1" ht="12.75">
      <c r="C431" s="91"/>
    </row>
    <row r="432" s="1" customFormat="1" ht="12.75">
      <c r="C432" s="91"/>
    </row>
    <row r="433" s="1" customFormat="1" ht="12.75">
      <c r="C433" s="91"/>
    </row>
    <row r="434" s="1" customFormat="1" ht="12.75">
      <c r="C434" s="91"/>
    </row>
    <row r="435" s="1" customFormat="1" ht="12.75">
      <c r="C435" s="91"/>
    </row>
    <row r="436" s="1" customFormat="1" ht="12.75">
      <c r="C436" s="91"/>
    </row>
    <row r="437" s="1" customFormat="1" ht="12.75">
      <c r="C437" s="91"/>
    </row>
    <row r="438" s="1" customFormat="1" ht="12.75">
      <c r="C438" s="91"/>
    </row>
    <row r="439" s="1" customFormat="1" ht="12.75">
      <c r="C439" s="91"/>
    </row>
    <row r="440" s="1" customFormat="1" ht="12.75">
      <c r="C440" s="91"/>
    </row>
    <row r="441" s="1" customFormat="1" ht="12.75">
      <c r="C441" s="91"/>
    </row>
    <row r="442" s="1" customFormat="1" ht="12.75">
      <c r="C442" s="91"/>
    </row>
    <row r="443" s="1" customFormat="1" ht="12.75">
      <c r="C443" s="91"/>
    </row>
    <row r="444" s="1" customFormat="1" ht="12.75">
      <c r="C444" s="91"/>
    </row>
    <row r="445" s="1" customFormat="1" ht="12.75">
      <c r="C445" s="91"/>
    </row>
    <row r="446" s="1" customFormat="1" ht="12.75">
      <c r="C446" s="91"/>
    </row>
    <row r="447" s="1" customFormat="1" ht="12.75">
      <c r="C447" s="91"/>
    </row>
    <row r="448" s="1" customFormat="1" ht="12.75">
      <c r="C448" s="91"/>
    </row>
    <row r="449" s="1" customFormat="1" ht="12.75">
      <c r="C449" s="91"/>
    </row>
    <row r="450" s="1" customFormat="1" ht="12.75">
      <c r="C450" s="91"/>
    </row>
    <row r="451" s="1" customFormat="1" ht="12.75">
      <c r="C451" s="91"/>
    </row>
    <row r="452" s="1" customFormat="1" ht="12.75">
      <c r="C452" s="91"/>
    </row>
    <row r="453" s="1" customFormat="1" ht="12.75">
      <c r="C453" s="91"/>
    </row>
    <row r="454" s="1" customFormat="1" ht="12.75">
      <c r="C454" s="91"/>
    </row>
    <row r="455" s="1" customFormat="1" ht="12.75">
      <c r="C455" s="91"/>
    </row>
    <row r="456" s="1" customFormat="1" ht="12.75">
      <c r="C456" s="91"/>
    </row>
    <row r="457" s="1" customFormat="1" ht="12.75">
      <c r="C457" s="91"/>
    </row>
    <row r="458" s="1" customFormat="1" ht="12.75">
      <c r="C458" s="91"/>
    </row>
    <row r="459" s="1" customFormat="1" ht="12.75">
      <c r="C459" s="91"/>
    </row>
    <row r="460" s="1" customFormat="1" ht="12.75">
      <c r="C460" s="91"/>
    </row>
    <row r="461" s="1" customFormat="1" ht="12.75">
      <c r="C461" s="91"/>
    </row>
    <row r="462" s="1" customFormat="1" ht="12.75">
      <c r="C462" s="91"/>
    </row>
    <row r="463" s="1" customFormat="1" ht="12.75">
      <c r="C463" s="91"/>
    </row>
    <row r="464" s="1" customFormat="1" ht="12.75">
      <c r="C464" s="91"/>
    </row>
    <row r="465" s="1" customFormat="1" ht="12.75">
      <c r="C465" s="91"/>
    </row>
    <row r="466" s="1" customFormat="1" ht="12.75">
      <c r="C466" s="91"/>
    </row>
    <row r="467" s="1" customFormat="1" ht="12.75">
      <c r="C467" s="91"/>
    </row>
    <row r="468" s="1" customFormat="1" ht="12.75">
      <c r="C468" s="91"/>
    </row>
    <row r="469" s="1" customFormat="1" ht="12.75">
      <c r="C469" s="91"/>
    </row>
    <row r="470" s="1" customFormat="1" ht="12.75">
      <c r="C470" s="91"/>
    </row>
    <row r="471" s="1" customFormat="1" ht="12.75">
      <c r="C471" s="91"/>
    </row>
    <row r="472" s="1" customFormat="1" ht="12.75">
      <c r="C472" s="91"/>
    </row>
    <row r="473" s="1" customFormat="1" ht="12.75">
      <c r="C473" s="91"/>
    </row>
    <row r="474" s="1" customFormat="1" ht="12.75">
      <c r="C474" s="91"/>
    </row>
    <row r="475" s="1" customFormat="1" ht="12.75">
      <c r="C475" s="91"/>
    </row>
    <row r="476" s="1" customFormat="1" ht="12.75">
      <c r="C476" s="91"/>
    </row>
    <row r="477" s="1" customFormat="1" ht="12.75">
      <c r="C477" s="91"/>
    </row>
    <row r="478" s="1" customFormat="1" ht="12.75">
      <c r="C478" s="91"/>
    </row>
    <row r="479" s="1" customFormat="1" ht="12.75">
      <c r="C479" s="91"/>
    </row>
    <row r="480" s="1" customFormat="1" ht="12.75">
      <c r="C480" s="91"/>
    </row>
    <row r="481" s="1" customFormat="1" ht="12.75">
      <c r="C481" s="91"/>
    </row>
    <row r="482" s="1" customFormat="1" ht="12.75">
      <c r="C482" s="91"/>
    </row>
    <row r="483" s="1" customFormat="1" ht="12.75">
      <c r="C483" s="91"/>
    </row>
    <row r="484" s="1" customFormat="1" ht="12.75">
      <c r="C484" s="91"/>
    </row>
    <row r="485" s="1" customFormat="1" ht="12.75">
      <c r="C485" s="91"/>
    </row>
    <row r="486" s="1" customFormat="1" ht="12.75">
      <c r="C486" s="91"/>
    </row>
    <row r="487" s="1" customFormat="1" ht="12.75">
      <c r="C487" s="91"/>
    </row>
    <row r="488" s="1" customFormat="1" ht="12.75">
      <c r="C488" s="91"/>
    </row>
    <row r="489" s="1" customFormat="1" ht="12.75">
      <c r="C489" s="91"/>
    </row>
    <row r="490" s="1" customFormat="1" ht="12.75">
      <c r="C490" s="91"/>
    </row>
    <row r="491" s="1" customFormat="1" ht="12.75">
      <c r="C491" s="91"/>
    </row>
    <row r="492" s="1" customFormat="1" ht="12.75">
      <c r="C492" s="91"/>
    </row>
    <row r="493" s="1" customFormat="1" ht="12.75">
      <c r="C493" s="91"/>
    </row>
    <row r="494" s="1" customFormat="1" ht="12.75">
      <c r="C494" s="91"/>
    </row>
    <row r="495" s="1" customFormat="1" ht="12.75">
      <c r="C495" s="91"/>
    </row>
    <row r="496" s="1" customFormat="1" ht="12.75">
      <c r="C496" s="91"/>
    </row>
    <row r="497" s="1" customFormat="1" ht="12.75">
      <c r="C497" s="91"/>
    </row>
    <row r="498" s="1" customFormat="1" ht="12.75">
      <c r="C498" s="91"/>
    </row>
    <row r="499" s="1" customFormat="1" ht="12.75">
      <c r="C499" s="91"/>
    </row>
    <row r="500" s="1" customFormat="1" ht="12.75">
      <c r="C500" s="91"/>
    </row>
    <row r="501" s="1" customFormat="1" ht="12.75">
      <c r="C501" s="91"/>
    </row>
    <row r="502" s="1" customFormat="1" ht="12.75">
      <c r="C502" s="91"/>
    </row>
    <row r="503" s="1" customFormat="1" ht="12.75">
      <c r="C503" s="91"/>
    </row>
    <row r="504" s="1" customFormat="1" ht="12.75">
      <c r="C504" s="91"/>
    </row>
    <row r="505" s="1" customFormat="1" ht="12.75">
      <c r="C505" s="91"/>
    </row>
    <row r="506" s="1" customFormat="1" ht="12.75">
      <c r="C506" s="91"/>
    </row>
    <row r="507" s="1" customFormat="1" ht="12.75">
      <c r="C507" s="91"/>
    </row>
    <row r="508" s="1" customFormat="1" ht="12.75">
      <c r="C508" s="91"/>
    </row>
    <row r="509" s="1" customFormat="1" ht="12.75">
      <c r="C509" s="91"/>
    </row>
    <row r="510" s="1" customFormat="1" ht="12.75">
      <c r="C510" s="91"/>
    </row>
    <row r="511" s="1" customFormat="1" ht="12.75">
      <c r="C511" s="91"/>
    </row>
    <row r="512" s="1" customFormat="1" ht="12.75">
      <c r="C512" s="91"/>
    </row>
    <row r="513" s="1" customFormat="1" ht="12.75">
      <c r="C513" s="91"/>
    </row>
    <row r="514" s="1" customFormat="1" ht="12.75">
      <c r="C514" s="91"/>
    </row>
    <row r="515" s="1" customFormat="1" ht="12.75">
      <c r="C515" s="91"/>
    </row>
    <row r="516" s="1" customFormat="1" ht="12.75">
      <c r="C516" s="91"/>
    </row>
    <row r="517" s="1" customFormat="1" ht="12.75">
      <c r="C517" s="91"/>
    </row>
    <row r="518" s="1" customFormat="1" ht="12.75">
      <c r="C518" s="91"/>
    </row>
    <row r="519" s="1" customFormat="1" ht="12.75">
      <c r="C519" s="91"/>
    </row>
    <row r="520" s="1" customFormat="1" ht="12.75">
      <c r="C520" s="91"/>
    </row>
    <row r="521" s="1" customFormat="1" ht="12.75">
      <c r="C521" s="91"/>
    </row>
    <row r="522" s="1" customFormat="1" ht="12.75">
      <c r="C522" s="91"/>
    </row>
    <row r="523" s="1" customFormat="1" ht="12.75">
      <c r="C523" s="91"/>
    </row>
    <row r="524" s="1" customFormat="1" ht="12.75">
      <c r="C524" s="91"/>
    </row>
    <row r="525" s="1" customFormat="1" ht="12.75">
      <c r="C525" s="91"/>
    </row>
    <row r="526" s="1" customFormat="1" ht="12.75">
      <c r="C526" s="91"/>
    </row>
    <row r="527" s="1" customFormat="1" ht="12.75">
      <c r="C527" s="91"/>
    </row>
    <row r="528" s="1" customFormat="1" ht="12.75">
      <c r="C528" s="91"/>
    </row>
    <row r="529" s="1" customFormat="1" ht="12.75">
      <c r="C529" s="91"/>
    </row>
    <row r="530" s="1" customFormat="1" ht="12.75">
      <c r="C530" s="91"/>
    </row>
    <row r="531" s="1" customFormat="1" ht="12.75">
      <c r="C531" s="91"/>
    </row>
    <row r="532" s="1" customFormat="1" ht="12.75">
      <c r="C532" s="91"/>
    </row>
    <row r="533" s="1" customFormat="1" ht="12.75">
      <c r="C533" s="91"/>
    </row>
    <row r="534" s="1" customFormat="1" ht="12.75">
      <c r="C534" s="91"/>
    </row>
    <row r="535" s="1" customFormat="1" ht="12.75">
      <c r="C535" s="91"/>
    </row>
    <row r="536" s="1" customFormat="1" ht="12.75">
      <c r="C536" s="91"/>
    </row>
    <row r="537" s="1" customFormat="1" ht="12.75">
      <c r="C537" s="91"/>
    </row>
    <row r="538" s="1" customFormat="1" ht="12.75">
      <c r="C538" s="91"/>
    </row>
    <row r="539" s="1" customFormat="1" ht="12.75">
      <c r="C539" s="91"/>
    </row>
    <row r="540" s="1" customFormat="1" ht="12.75">
      <c r="C540" s="91"/>
    </row>
    <row r="541" s="1" customFormat="1" ht="12.75">
      <c r="C541" s="91"/>
    </row>
    <row r="542" s="1" customFormat="1" ht="12.75">
      <c r="C542" s="91"/>
    </row>
    <row r="543" s="1" customFormat="1" ht="12.75">
      <c r="C543" s="91"/>
    </row>
    <row r="544" s="1" customFormat="1" ht="12.75">
      <c r="C544" s="91"/>
    </row>
    <row r="545" s="1" customFormat="1" ht="12.75">
      <c r="C545" s="91"/>
    </row>
    <row r="546" s="1" customFormat="1" ht="12.75">
      <c r="C546" s="91"/>
    </row>
    <row r="547" s="1" customFormat="1" ht="12.75">
      <c r="C547" s="91"/>
    </row>
    <row r="548" s="1" customFormat="1" ht="12.75">
      <c r="C548" s="91"/>
    </row>
    <row r="549" s="1" customFormat="1" ht="12.75">
      <c r="C549" s="91"/>
    </row>
    <row r="550" s="1" customFormat="1" ht="12.75">
      <c r="C550" s="91"/>
    </row>
    <row r="551" s="1" customFormat="1" ht="12.75">
      <c r="C551" s="91"/>
    </row>
    <row r="552" s="1" customFormat="1" ht="12.75">
      <c r="C552" s="91"/>
    </row>
    <row r="553" s="1" customFormat="1" ht="12.75">
      <c r="C553" s="91"/>
    </row>
    <row r="554" s="1" customFormat="1" ht="12.75">
      <c r="C554" s="91"/>
    </row>
    <row r="555" s="1" customFormat="1" ht="12.75">
      <c r="C555" s="91"/>
    </row>
    <row r="556" s="1" customFormat="1" ht="12.75">
      <c r="C556" s="91"/>
    </row>
    <row r="557" s="1" customFormat="1" ht="12.75">
      <c r="C557" s="91"/>
    </row>
    <row r="558" s="1" customFormat="1" ht="12.75">
      <c r="C558" s="91"/>
    </row>
    <row r="559" s="1" customFormat="1" ht="12.75">
      <c r="C559" s="91"/>
    </row>
    <row r="560" s="1" customFormat="1" ht="12.75">
      <c r="C560" s="91"/>
    </row>
    <row r="561" s="1" customFormat="1" ht="12.75">
      <c r="C561" s="91"/>
    </row>
    <row r="562" s="1" customFormat="1" ht="12.75">
      <c r="C562" s="91"/>
    </row>
    <row r="563" s="1" customFormat="1" ht="12.75">
      <c r="C563" s="91"/>
    </row>
    <row r="564" s="1" customFormat="1" ht="12.75">
      <c r="C564" s="91"/>
    </row>
    <row r="565" s="1" customFormat="1" ht="12.75">
      <c r="C565" s="91"/>
    </row>
    <row r="566" s="1" customFormat="1" ht="12.75">
      <c r="C566" s="91"/>
    </row>
    <row r="567" s="1" customFormat="1" ht="12.75">
      <c r="C567" s="91"/>
    </row>
    <row r="568" s="1" customFormat="1" ht="12.75">
      <c r="C568" s="91"/>
    </row>
    <row r="569" s="1" customFormat="1" ht="12.75">
      <c r="C569" s="91"/>
    </row>
    <row r="570" s="1" customFormat="1" ht="12.75">
      <c r="C570" s="91"/>
    </row>
    <row r="571" s="1" customFormat="1" ht="12.75">
      <c r="C571" s="91"/>
    </row>
    <row r="572" s="1" customFormat="1" ht="12.75">
      <c r="C572" s="91"/>
    </row>
    <row r="573" s="1" customFormat="1" ht="12.75">
      <c r="C573" s="91"/>
    </row>
    <row r="574" s="1" customFormat="1" ht="12.75">
      <c r="C574" s="91"/>
    </row>
    <row r="575" s="1" customFormat="1" ht="12.75">
      <c r="C575" s="91"/>
    </row>
    <row r="576" s="1" customFormat="1" ht="12.75">
      <c r="C576" s="91"/>
    </row>
    <row r="577" s="1" customFormat="1" ht="12.75">
      <c r="C577" s="91"/>
    </row>
    <row r="578" s="1" customFormat="1" ht="12.75">
      <c r="C578" s="91"/>
    </row>
    <row r="579" s="1" customFormat="1" ht="12.75">
      <c r="C579" s="91"/>
    </row>
    <row r="580" s="1" customFormat="1" ht="12.75">
      <c r="C580" s="91"/>
    </row>
    <row r="581" s="1" customFormat="1" ht="12.75">
      <c r="C581" s="91"/>
    </row>
    <row r="582" s="1" customFormat="1" ht="12.75">
      <c r="C582" s="91"/>
    </row>
    <row r="583" s="1" customFormat="1" ht="12.75">
      <c r="C583" s="91"/>
    </row>
    <row r="584" s="1" customFormat="1" ht="12.75">
      <c r="C584" s="91"/>
    </row>
    <row r="585" s="1" customFormat="1" ht="12.75">
      <c r="C585" s="91"/>
    </row>
    <row r="586" s="1" customFormat="1" ht="12.75">
      <c r="C586" s="91"/>
    </row>
    <row r="587" s="1" customFormat="1" ht="12.75">
      <c r="C587" s="91"/>
    </row>
    <row r="588" s="1" customFormat="1" ht="12.75">
      <c r="C588" s="91"/>
    </row>
    <row r="589" s="1" customFormat="1" ht="12.75">
      <c r="C589" s="91"/>
    </row>
    <row r="590" s="1" customFormat="1" ht="12.75">
      <c r="C590" s="91"/>
    </row>
    <row r="591" s="1" customFormat="1" ht="12.75">
      <c r="C591" s="91"/>
    </row>
    <row r="592" s="1" customFormat="1" ht="12.75">
      <c r="C592" s="91"/>
    </row>
    <row r="593" s="1" customFormat="1" ht="12.75">
      <c r="C593" s="91"/>
    </row>
    <row r="594" s="1" customFormat="1" ht="12.75">
      <c r="C594" s="91"/>
    </row>
    <row r="595" s="1" customFormat="1" ht="12.75">
      <c r="C595" s="91"/>
    </row>
    <row r="596" s="1" customFormat="1" ht="12.75">
      <c r="C596" s="91"/>
    </row>
    <row r="597" s="1" customFormat="1" ht="12.75">
      <c r="C597" s="91"/>
    </row>
    <row r="598" s="1" customFormat="1" ht="12.75">
      <c r="C598" s="91"/>
    </row>
    <row r="599" s="1" customFormat="1" ht="12.75">
      <c r="C599" s="91"/>
    </row>
    <row r="600" s="1" customFormat="1" ht="12.75">
      <c r="C600" s="91"/>
    </row>
    <row r="601" s="1" customFormat="1" ht="12.75">
      <c r="C601" s="91"/>
    </row>
    <row r="602" s="1" customFormat="1" ht="12.75">
      <c r="C602" s="91"/>
    </row>
    <row r="603" s="1" customFormat="1" ht="12.75">
      <c r="C603" s="91"/>
    </row>
    <row r="604" s="1" customFormat="1" ht="12.75">
      <c r="C604" s="91"/>
    </row>
    <row r="605" s="1" customFormat="1" ht="12.75">
      <c r="C605" s="91"/>
    </row>
    <row r="606" s="1" customFormat="1" ht="12.75">
      <c r="C606" s="91"/>
    </row>
    <row r="607" s="1" customFormat="1" ht="12.75">
      <c r="C607" s="91"/>
    </row>
    <row r="608" s="1" customFormat="1" ht="12.75">
      <c r="C608" s="91"/>
    </row>
    <row r="609" s="1" customFormat="1" ht="12.75">
      <c r="C609" s="91"/>
    </row>
    <row r="610" s="1" customFormat="1" ht="12.75">
      <c r="C610" s="91"/>
    </row>
    <row r="611" s="1" customFormat="1" ht="12.75">
      <c r="C611" s="91"/>
    </row>
    <row r="612" s="1" customFormat="1" ht="12.75">
      <c r="C612" s="91"/>
    </row>
    <row r="613" s="1" customFormat="1" ht="12.75">
      <c r="C613" s="91"/>
    </row>
    <row r="614" s="1" customFormat="1" ht="12.75">
      <c r="C614" s="91"/>
    </row>
    <row r="615" s="1" customFormat="1" ht="12.75">
      <c r="C615" s="91"/>
    </row>
    <row r="616" s="1" customFormat="1" ht="12.75">
      <c r="C616" s="91"/>
    </row>
    <row r="617" s="1" customFormat="1" ht="12.75">
      <c r="C617" s="91"/>
    </row>
    <row r="618" s="1" customFormat="1" ht="12.75">
      <c r="C618" s="91"/>
    </row>
    <row r="619" s="1" customFormat="1" ht="12.75">
      <c r="C619" s="91"/>
    </row>
    <row r="620" s="1" customFormat="1" ht="12.75">
      <c r="C620" s="91"/>
    </row>
    <row r="621" s="1" customFormat="1" ht="12.75">
      <c r="C621" s="91"/>
    </row>
    <row r="622" s="1" customFormat="1" ht="12.75">
      <c r="C622" s="91"/>
    </row>
    <row r="623" s="1" customFormat="1" ht="12.75">
      <c r="C623" s="91"/>
    </row>
    <row r="624" s="1" customFormat="1" ht="12.75">
      <c r="C624" s="91"/>
    </row>
    <row r="625" s="1" customFormat="1" ht="12.75">
      <c r="C625" s="91"/>
    </row>
    <row r="626" s="1" customFormat="1" ht="12.75">
      <c r="C626" s="91"/>
    </row>
    <row r="627" s="1" customFormat="1" ht="12.75">
      <c r="C627" s="91"/>
    </row>
    <row r="628" s="1" customFormat="1" ht="12.75">
      <c r="C628" s="91"/>
    </row>
    <row r="629" s="1" customFormat="1" ht="12.75">
      <c r="C629" s="91"/>
    </row>
    <row r="630" s="1" customFormat="1" ht="12.75">
      <c r="C630" s="91"/>
    </row>
    <row r="631" s="1" customFormat="1" ht="12.75">
      <c r="C631" s="91"/>
    </row>
    <row r="632" s="1" customFormat="1" ht="12.75">
      <c r="C632" s="91"/>
    </row>
    <row r="633" s="1" customFormat="1" ht="12.75">
      <c r="C633" s="91"/>
    </row>
    <row r="634" s="1" customFormat="1" ht="12.75">
      <c r="C634" s="91"/>
    </row>
    <row r="635" s="1" customFormat="1" ht="12.75">
      <c r="C635" s="91"/>
    </row>
    <row r="636" s="1" customFormat="1" ht="12.75">
      <c r="C636" s="91"/>
    </row>
    <row r="637" s="1" customFormat="1" ht="12.75">
      <c r="C637" s="91"/>
    </row>
    <row r="638" s="1" customFormat="1" ht="12.75">
      <c r="C638" s="91"/>
    </row>
    <row r="639" s="1" customFormat="1" ht="12.75">
      <c r="C639" s="91"/>
    </row>
    <row r="640" s="1" customFormat="1" ht="12.75">
      <c r="C640" s="91"/>
    </row>
    <row r="641" s="1" customFormat="1" ht="12.75">
      <c r="C641" s="91"/>
    </row>
    <row r="642" s="1" customFormat="1" ht="12.75">
      <c r="C642" s="91"/>
    </row>
    <row r="643" s="1" customFormat="1" ht="12.75">
      <c r="C643" s="91"/>
    </row>
    <row r="644" s="1" customFormat="1" ht="12.75">
      <c r="C644" s="91"/>
    </row>
    <row r="645" s="1" customFormat="1" ht="12.75">
      <c r="C645" s="91"/>
    </row>
    <row r="646" s="1" customFormat="1" ht="12.75">
      <c r="C646" s="91"/>
    </row>
    <row r="647" s="1" customFormat="1" ht="12.75">
      <c r="C647" s="91"/>
    </row>
    <row r="648" s="1" customFormat="1" ht="12.75">
      <c r="C648" s="91"/>
    </row>
    <row r="649" s="1" customFormat="1" ht="12.75">
      <c r="C649" s="91"/>
    </row>
    <row r="650" s="1" customFormat="1" ht="12.75">
      <c r="C650" s="91"/>
    </row>
    <row r="651" s="1" customFormat="1" ht="12.75">
      <c r="C651" s="91"/>
    </row>
    <row r="652" s="1" customFormat="1" ht="12.75">
      <c r="C652" s="91"/>
    </row>
    <row r="653" s="1" customFormat="1" ht="12.75">
      <c r="C653" s="91"/>
    </row>
    <row r="654" s="1" customFormat="1" ht="12.75">
      <c r="C654" s="91"/>
    </row>
    <row r="655" s="1" customFormat="1" ht="12.75">
      <c r="C655" s="91"/>
    </row>
    <row r="656" s="1" customFormat="1" ht="12.75">
      <c r="C656" s="91"/>
    </row>
    <row r="657" s="1" customFormat="1" ht="12.75">
      <c r="C657" s="91"/>
    </row>
    <row r="658" s="1" customFormat="1" ht="12.75">
      <c r="C658" s="91"/>
    </row>
    <row r="659" s="1" customFormat="1" ht="12.75">
      <c r="C659" s="91"/>
    </row>
    <row r="660" s="1" customFormat="1" ht="12.75">
      <c r="C660" s="91"/>
    </row>
    <row r="661" s="1" customFormat="1" ht="12.75">
      <c r="C661" s="91"/>
    </row>
    <row r="662" s="1" customFormat="1" ht="12.75">
      <c r="C662" s="91"/>
    </row>
    <row r="663" s="1" customFormat="1" ht="12.75">
      <c r="C663" s="91"/>
    </row>
    <row r="664" s="1" customFormat="1" ht="12.75">
      <c r="C664" s="91"/>
    </row>
    <row r="665" s="1" customFormat="1" ht="12.75">
      <c r="C665" s="91"/>
    </row>
    <row r="666" s="1" customFormat="1" ht="12.75">
      <c r="C666" s="91"/>
    </row>
    <row r="667" s="1" customFormat="1" ht="12.75">
      <c r="C667" s="91"/>
    </row>
    <row r="668" s="1" customFormat="1" ht="12.75">
      <c r="C668" s="91"/>
    </row>
    <row r="669" s="1" customFormat="1" ht="12.75">
      <c r="C669" s="91"/>
    </row>
    <row r="670" s="1" customFormat="1" ht="12.75">
      <c r="C670" s="91"/>
    </row>
    <row r="671" s="1" customFormat="1" ht="12.75">
      <c r="C671" s="91"/>
    </row>
    <row r="672" s="1" customFormat="1" ht="12.75">
      <c r="C672" s="91"/>
    </row>
    <row r="673" s="1" customFormat="1" ht="12.75">
      <c r="C673" s="91"/>
    </row>
    <row r="674" s="1" customFormat="1" ht="12.75">
      <c r="C674" s="91"/>
    </row>
    <row r="675" s="1" customFormat="1" ht="12.75">
      <c r="C675" s="91"/>
    </row>
    <row r="676" s="1" customFormat="1" ht="12.75">
      <c r="C676" s="91"/>
    </row>
    <row r="677" s="1" customFormat="1" ht="12.75">
      <c r="C677" s="91"/>
    </row>
    <row r="678" s="1" customFormat="1" ht="12.75">
      <c r="C678" s="91"/>
    </row>
    <row r="679" s="1" customFormat="1" ht="12.75">
      <c r="C679" s="91"/>
    </row>
    <row r="680" s="1" customFormat="1" ht="12.75">
      <c r="C680" s="91"/>
    </row>
    <row r="681" s="1" customFormat="1" ht="12.75">
      <c r="C681" s="91"/>
    </row>
    <row r="682" s="1" customFormat="1" ht="12.75">
      <c r="C682" s="91"/>
    </row>
    <row r="683" s="1" customFormat="1" ht="12.75">
      <c r="C683" s="91"/>
    </row>
    <row r="684" s="1" customFormat="1" ht="12.75">
      <c r="C684" s="91"/>
    </row>
    <row r="685" s="1" customFormat="1" ht="12.75">
      <c r="C685" s="91"/>
    </row>
    <row r="686" s="1" customFormat="1" ht="12.75">
      <c r="C686" s="91"/>
    </row>
    <row r="687" s="1" customFormat="1" ht="12.75">
      <c r="C687" s="91"/>
    </row>
    <row r="688" s="1" customFormat="1" ht="12.75">
      <c r="C688" s="91"/>
    </row>
    <row r="689" s="1" customFormat="1" ht="12.75">
      <c r="C689" s="91"/>
    </row>
    <row r="690" s="1" customFormat="1" ht="12.75">
      <c r="C690" s="91"/>
    </row>
    <row r="691" s="1" customFormat="1" ht="12.75">
      <c r="C691" s="91"/>
    </row>
    <row r="692" s="1" customFormat="1" ht="12.75">
      <c r="C692" s="91"/>
    </row>
    <row r="693" s="1" customFormat="1" ht="12.75">
      <c r="C693" s="91"/>
    </row>
    <row r="694" s="1" customFormat="1" ht="12.75">
      <c r="C694" s="91"/>
    </row>
    <row r="695" s="1" customFormat="1" ht="12.75">
      <c r="C695" s="91"/>
    </row>
    <row r="696" s="1" customFormat="1" ht="12.75">
      <c r="C696" s="91"/>
    </row>
    <row r="697" s="1" customFormat="1" ht="12.75">
      <c r="C697" s="91"/>
    </row>
    <row r="698" s="1" customFormat="1" ht="12.75">
      <c r="C698" s="91"/>
    </row>
    <row r="699" s="1" customFormat="1" ht="12.75">
      <c r="C699" s="91"/>
    </row>
    <row r="700" s="1" customFormat="1" ht="12.75">
      <c r="C700" s="91"/>
    </row>
    <row r="701" s="1" customFormat="1" ht="12.75">
      <c r="C701" s="91"/>
    </row>
    <row r="702" s="1" customFormat="1" ht="12.75">
      <c r="C702" s="91"/>
    </row>
    <row r="703" s="1" customFormat="1" ht="12.75">
      <c r="C703" s="91"/>
    </row>
    <row r="704" s="1" customFormat="1" ht="12.75">
      <c r="C704" s="91"/>
    </row>
    <row r="705" s="1" customFormat="1" ht="12.75">
      <c r="C705" s="91"/>
    </row>
    <row r="706" s="1" customFormat="1" ht="12.75">
      <c r="C706" s="91"/>
    </row>
    <row r="707" s="1" customFormat="1" ht="12.75">
      <c r="C707" s="91"/>
    </row>
    <row r="708" s="1" customFormat="1" ht="12.75">
      <c r="C708" s="91"/>
    </row>
    <row r="709" s="1" customFormat="1" ht="12.75">
      <c r="C709" s="91"/>
    </row>
    <row r="710" s="1" customFormat="1" ht="12.75">
      <c r="C710" s="91"/>
    </row>
    <row r="711" s="1" customFormat="1" ht="12.75">
      <c r="C711" s="91"/>
    </row>
    <row r="712" s="1" customFormat="1" ht="12.75">
      <c r="C712" s="91"/>
    </row>
    <row r="713" s="1" customFormat="1" ht="12.75">
      <c r="C713" s="91"/>
    </row>
    <row r="714" s="1" customFormat="1" ht="12.75">
      <c r="C714" s="91"/>
    </row>
    <row r="715" s="1" customFormat="1" ht="12.75">
      <c r="C715" s="91"/>
    </row>
    <row r="716" s="1" customFormat="1" ht="12.75">
      <c r="C716" s="91"/>
    </row>
    <row r="717" s="1" customFormat="1" ht="12.75">
      <c r="C717" s="91"/>
    </row>
    <row r="718" s="1" customFormat="1" ht="12.75">
      <c r="C718" s="91"/>
    </row>
    <row r="719" s="1" customFormat="1" ht="12.75">
      <c r="C719" s="91"/>
    </row>
    <row r="720" s="1" customFormat="1" ht="12.75">
      <c r="C720" s="91"/>
    </row>
    <row r="721" s="1" customFormat="1" ht="12.75">
      <c r="C721" s="91"/>
    </row>
    <row r="722" s="1" customFormat="1" ht="12.75">
      <c r="C722" s="91"/>
    </row>
    <row r="723" s="1" customFormat="1" ht="12.75">
      <c r="C723" s="91"/>
    </row>
    <row r="724" s="1" customFormat="1" ht="12.75">
      <c r="C724" s="91"/>
    </row>
    <row r="725" s="1" customFormat="1" ht="12.75">
      <c r="C725" s="91"/>
    </row>
    <row r="726" s="1" customFormat="1" ht="12.75">
      <c r="C726" s="91"/>
    </row>
    <row r="727" s="1" customFormat="1" ht="12.75">
      <c r="C727" s="91"/>
    </row>
    <row r="728" s="1" customFormat="1" ht="12.75">
      <c r="C728" s="91"/>
    </row>
    <row r="729" s="1" customFormat="1" ht="12.75">
      <c r="C729" s="91"/>
    </row>
    <row r="730" s="1" customFormat="1" ht="12.75">
      <c r="C730" s="91"/>
    </row>
    <row r="731" s="1" customFormat="1" ht="12.75">
      <c r="C731" s="91"/>
    </row>
    <row r="732" s="1" customFormat="1" ht="12.75">
      <c r="C732" s="91"/>
    </row>
    <row r="733" s="1" customFormat="1" ht="12.75">
      <c r="C733" s="91"/>
    </row>
    <row r="734" s="1" customFormat="1" ht="12.75">
      <c r="C734" s="91"/>
    </row>
    <row r="735" s="1" customFormat="1" ht="12.75">
      <c r="C735" s="91"/>
    </row>
    <row r="736" s="1" customFormat="1" ht="12.75">
      <c r="C736" s="91"/>
    </row>
    <row r="737" s="1" customFormat="1" ht="12.75">
      <c r="C737" s="91"/>
    </row>
    <row r="738" s="1" customFormat="1" ht="12.75">
      <c r="C738" s="91"/>
    </row>
    <row r="739" s="1" customFormat="1" ht="12.75">
      <c r="C739" s="91"/>
    </row>
    <row r="740" s="1" customFormat="1" ht="12.75">
      <c r="C740" s="91"/>
    </row>
    <row r="741" s="1" customFormat="1" ht="12.75">
      <c r="C741" s="91"/>
    </row>
    <row r="742" s="1" customFormat="1" ht="12.75">
      <c r="C742" s="91"/>
    </row>
    <row r="743" s="1" customFormat="1" ht="12.75">
      <c r="C743" s="91"/>
    </row>
    <row r="744" s="1" customFormat="1" ht="12.75">
      <c r="C744" s="91"/>
    </row>
    <row r="745" s="1" customFormat="1" ht="12.75">
      <c r="C745" s="91"/>
    </row>
    <row r="746" s="1" customFormat="1" ht="12.75">
      <c r="C746" s="91"/>
    </row>
    <row r="747" s="1" customFormat="1" ht="12.75">
      <c r="C747" s="91"/>
    </row>
    <row r="748" s="1" customFormat="1" ht="12.75">
      <c r="C748" s="91"/>
    </row>
    <row r="749" s="1" customFormat="1" ht="12.75">
      <c r="C749" s="91"/>
    </row>
    <row r="750" s="1" customFormat="1" ht="12.75">
      <c r="C750" s="91"/>
    </row>
    <row r="751" s="1" customFormat="1" ht="12.75">
      <c r="C751" s="91"/>
    </row>
    <row r="752" s="1" customFormat="1" ht="12.75">
      <c r="C752" s="91"/>
    </row>
    <row r="753" s="1" customFormat="1" ht="12.75">
      <c r="C753" s="91"/>
    </row>
    <row r="754" s="1" customFormat="1" ht="12.75">
      <c r="C754" s="91"/>
    </row>
    <row r="755" s="1" customFormat="1" ht="12.75">
      <c r="C755" s="91"/>
    </row>
    <row r="756" s="1" customFormat="1" ht="12.75">
      <c r="C756" s="91"/>
    </row>
    <row r="757" s="1" customFormat="1" ht="12.75">
      <c r="C757" s="91"/>
    </row>
    <row r="758" s="1" customFormat="1" ht="12.75">
      <c r="C758" s="91"/>
    </row>
    <row r="759" s="1" customFormat="1" ht="12.75">
      <c r="C759" s="91"/>
    </row>
    <row r="760" s="1" customFormat="1" ht="12.75">
      <c r="C760" s="91"/>
    </row>
    <row r="761" s="1" customFormat="1" ht="12.75">
      <c r="C761" s="91"/>
    </row>
    <row r="762" s="1" customFormat="1" ht="12.75">
      <c r="C762" s="91"/>
    </row>
    <row r="763" s="1" customFormat="1" ht="12.75">
      <c r="C763" s="91"/>
    </row>
    <row r="764" s="1" customFormat="1" ht="12.75">
      <c r="C764" s="91"/>
    </row>
    <row r="765" s="1" customFormat="1" ht="12.75">
      <c r="C765" s="91"/>
    </row>
    <row r="766" s="1" customFormat="1" ht="12.75">
      <c r="C766" s="91"/>
    </row>
    <row r="767" s="1" customFormat="1" ht="12.75">
      <c r="C767" s="91"/>
    </row>
    <row r="768" s="1" customFormat="1" ht="12.75">
      <c r="C768" s="91"/>
    </row>
    <row r="769" s="1" customFormat="1" ht="12.75">
      <c r="C769" s="91"/>
    </row>
    <row r="770" s="1" customFormat="1" ht="12.75">
      <c r="C770" s="91"/>
    </row>
    <row r="771" s="1" customFormat="1" ht="12.75">
      <c r="C771" s="91"/>
    </row>
    <row r="772" s="1" customFormat="1" ht="12.75">
      <c r="C772" s="91"/>
    </row>
    <row r="773" s="1" customFormat="1" ht="12.75">
      <c r="C773" s="91"/>
    </row>
    <row r="774" s="1" customFormat="1" ht="12.75">
      <c r="C774" s="91"/>
    </row>
    <row r="775" s="1" customFormat="1" ht="12.75">
      <c r="C775" s="91"/>
    </row>
    <row r="776" s="1" customFormat="1" ht="12.75">
      <c r="C776" s="91"/>
    </row>
    <row r="777" s="1" customFormat="1" ht="12.75">
      <c r="C777" s="91"/>
    </row>
    <row r="778" s="1" customFormat="1" ht="12.75">
      <c r="C778" s="91"/>
    </row>
    <row r="779" s="1" customFormat="1" ht="12.75">
      <c r="C779" s="91"/>
    </row>
    <row r="780" s="1" customFormat="1" ht="12.75">
      <c r="C780" s="91"/>
    </row>
    <row r="781" s="1" customFormat="1" ht="12.75">
      <c r="C781" s="91"/>
    </row>
    <row r="782" s="1" customFormat="1" ht="12.75">
      <c r="C782" s="91"/>
    </row>
    <row r="783" s="1" customFormat="1" ht="12.75">
      <c r="C783" s="91"/>
    </row>
    <row r="784" s="1" customFormat="1" ht="12.75">
      <c r="C784" s="91"/>
    </row>
    <row r="785" s="1" customFormat="1" ht="12.75">
      <c r="C785" s="91"/>
    </row>
    <row r="786" s="1" customFormat="1" ht="12.75">
      <c r="C786" s="91"/>
    </row>
    <row r="787" s="1" customFormat="1" ht="12.75">
      <c r="C787" s="91"/>
    </row>
    <row r="788" s="1" customFormat="1" ht="12.75">
      <c r="C788" s="91"/>
    </row>
    <row r="789" s="1" customFormat="1" ht="12.75">
      <c r="C789" s="91"/>
    </row>
    <row r="790" s="1" customFormat="1" ht="12.75">
      <c r="C790" s="91"/>
    </row>
    <row r="791" s="1" customFormat="1" ht="12.75">
      <c r="C791" s="91"/>
    </row>
    <row r="792" s="1" customFormat="1" ht="12.75">
      <c r="C792" s="91"/>
    </row>
    <row r="793" s="1" customFormat="1" ht="12.75">
      <c r="C793" s="91"/>
    </row>
    <row r="794" s="1" customFormat="1" ht="12.75">
      <c r="C794" s="91"/>
    </row>
    <row r="795" s="1" customFormat="1" ht="12.75">
      <c r="C795" s="91"/>
    </row>
    <row r="796" s="1" customFormat="1" ht="12.75">
      <c r="C796" s="91"/>
    </row>
    <row r="797" s="1" customFormat="1" ht="12.75">
      <c r="C797" s="91"/>
    </row>
    <row r="798" s="1" customFormat="1" ht="12.75">
      <c r="C798" s="91"/>
    </row>
    <row r="799" s="1" customFormat="1" ht="12.75">
      <c r="C799" s="91"/>
    </row>
    <row r="800" s="1" customFormat="1" ht="12.75">
      <c r="C800" s="91"/>
    </row>
    <row r="801" s="1" customFormat="1" ht="12.75">
      <c r="C801" s="91"/>
    </row>
    <row r="802" s="1" customFormat="1" ht="12.75">
      <c r="C802" s="91"/>
    </row>
    <row r="803" s="1" customFormat="1" ht="12.75">
      <c r="C803" s="91"/>
    </row>
    <row r="804" s="1" customFormat="1" ht="12.75">
      <c r="C804" s="91"/>
    </row>
    <row r="805" s="1" customFormat="1" ht="12.75">
      <c r="C805" s="91"/>
    </row>
    <row r="806" s="1" customFormat="1" ht="12.75">
      <c r="C806" s="91"/>
    </row>
    <row r="807" s="1" customFormat="1" ht="12.75">
      <c r="C807" s="91"/>
    </row>
    <row r="808" s="1" customFormat="1" ht="12.75">
      <c r="C808" s="91"/>
    </row>
    <row r="809" s="1" customFormat="1" ht="12.75">
      <c r="C809" s="91"/>
    </row>
    <row r="810" s="1" customFormat="1" ht="12.75">
      <c r="C810" s="91"/>
    </row>
    <row r="811" s="1" customFormat="1" ht="12.75">
      <c r="C811" s="91"/>
    </row>
    <row r="812" s="1" customFormat="1" ht="12.75">
      <c r="C812" s="91"/>
    </row>
    <row r="813" s="1" customFormat="1" ht="12.75">
      <c r="C813" s="91"/>
    </row>
    <row r="814" s="1" customFormat="1" ht="12.75">
      <c r="C814" s="91"/>
    </row>
    <row r="815" s="1" customFormat="1" ht="12.75">
      <c r="C815" s="91"/>
    </row>
    <row r="816" s="1" customFormat="1" ht="12.75">
      <c r="C816" s="91"/>
    </row>
    <row r="817" s="1" customFormat="1" ht="12.75">
      <c r="C817" s="91"/>
    </row>
    <row r="818" s="1" customFormat="1" ht="12.75">
      <c r="C818" s="91"/>
    </row>
    <row r="819" s="1" customFormat="1" ht="12.75">
      <c r="C819" s="91"/>
    </row>
    <row r="820" s="1" customFormat="1" ht="12.75">
      <c r="C820" s="91"/>
    </row>
    <row r="821" s="1" customFormat="1" ht="12.75">
      <c r="C821" s="91"/>
    </row>
    <row r="822" s="1" customFormat="1" ht="12.75">
      <c r="C822" s="91"/>
    </row>
    <row r="823" s="1" customFormat="1" ht="12.75">
      <c r="C823" s="91"/>
    </row>
    <row r="824" s="1" customFormat="1" ht="12.75">
      <c r="C824" s="91"/>
    </row>
    <row r="825" s="1" customFormat="1" ht="12.75">
      <c r="C825" s="91"/>
    </row>
    <row r="826" s="1" customFormat="1" ht="12.75">
      <c r="C826" s="91"/>
    </row>
    <row r="827" s="1" customFormat="1" ht="12.75">
      <c r="C827" s="91"/>
    </row>
    <row r="828" s="1" customFormat="1" ht="12.75">
      <c r="C828" s="91"/>
    </row>
    <row r="829" s="1" customFormat="1" ht="12.75">
      <c r="C829" s="91"/>
    </row>
    <row r="830" s="1" customFormat="1" ht="12.75">
      <c r="C830" s="91"/>
    </row>
    <row r="831" s="1" customFormat="1" ht="12.75">
      <c r="C831" s="91"/>
    </row>
    <row r="832" s="1" customFormat="1" ht="12.75">
      <c r="C832" s="91"/>
    </row>
    <row r="833" s="1" customFormat="1" ht="12.75">
      <c r="C833" s="91"/>
    </row>
    <row r="834" s="1" customFormat="1" ht="12.75">
      <c r="C834" s="91"/>
    </row>
    <row r="835" s="1" customFormat="1" ht="12.75">
      <c r="C835" s="91"/>
    </row>
    <row r="836" s="1" customFormat="1" ht="12.75">
      <c r="C836" s="91"/>
    </row>
    <row r="837" s="1" customFormat="1" ht="12.75">
      <c r="C837" s="91"/>
    </row>
    <row r="838" s="1" customFormat="1" ht="12.75">
      <c r="C838" s="91"/>
    </row>
    <row r="839" s="1" customFormat="1" ht="12.75">
      <c r="C839" s="91"/>
    </row>
    <row r="840" s="1" customFormat="1" ht="12.75">
      <c r="C840" s="91"/>
    </row>
    <row r="841" s="1" customFormat="1" ht="12.75">
      <c r="C841" s="91"/>
    </row>
    <row r="842" s="1" customFormat="1" ht="12.75">
      <c r="C842" s="91"/>
    </row>
    <row r="843" s="1" customFormat="1" ht="12.75">
      <c r="C843" s="91"/>
    </row>
    <row r="844" s="1" customFormat="1" ht="12.75">
      <c r="C844" s="91"/>
    </row>
    <row r="845" s="1" customFormat="1" ht="12.75">
      <c r="C845" s="91"/>
    </row>
    <row r="846" s="1" customFormat="1" ht="12.75">
      <c r="C846" s="91"/>
    </row>
    <row r="847" s="1" customFormat="1" ht="12.75">
      <c r="C847" s="91"/>
    </row>
    <row r="848" s="1" customFormat="1" ht="12.75">
      <c r="C848" s="91"/>
    </row>
    <row r="849" s="1" customFormat="1" ht="12.75">
      <c r="C849" s="91"/>
    </row>
    <row r="850" s="1" customFormat="1" ht="12.75">
      <c r="C850" s="91"/>
    </row>
    <row r="851" s="1" customFormat="1" ht="12.75">
      <c r="C851" s="91"/>
    </row>
    <row r="852" s="1" customFormat="1" ht="12.75">
      <c r="C852" s="91"/>
    </row>
    <row r="853" s="1" customFormat="1" ht="12.75">
      <c r="C853" s="91"/>
    </row>
    <row r="854" s="1" customFormat="1" ht="12.75">
      <c r="C854" s="91"/>
    </row>
    <row r="855" s="1" customFormat="1" ht="12.75">
      <c r="C855" s="91"/>
    </row>
    <row r="856" s="1" customFormat="1" ht="12.75">
      <c r="C856" s="91"/>
    </row>
    <row r="857" s="1" customFormat="1" ht="12.75">
      <c r="C857" s="91"/>
    </row>
    <row r="858" s="1" customFormat="1" ht="12.75">
      <c r="C858" s="91"/>
    </row>
    <row r="859" s="1" customFormat="1" ht="12.75">
      <c r="C859" s="91"/>
    </row>
    <row r="860" s="1" customFormat="1" ht="12.75">
      <c r="C860" s="91"/>
    </row>
    <row r="861" s="1" customFormat="1" ht="12.75">
      <c r="C861" s="91"/>
    </row>
    <row r="862" s="1" customFormat="1" ht="12.75">
      <c r="C862" s="91"/>
    </row>
    <row r="863" s="1" customFormat="1" ht="12.75">
      <c r="C863" s="91"/>
    </row>
    <row r="864" s="1" customFormat="1" ht="12.75">
      <c r="C864" s="91"/>
    </row>
    <row r="865" s="1" customFormat="1" ht="12.75">
      <c r="C865" s="91"/>
    </row>
    <row r="866" s="1" customFormat="1" ht="12.75">
      <c r="C866" s="91"/>
    </row>
    <row r="867" s="1" customFormat="1" ht="12.75">
      <c r="C867" s="91"/>
    </row>
    <row r="868" s="1" customFormat="1" ht="12.75">
      <c r="C868" s="91"/>
    </row>
    <row r="869" s="1" customFormat="1" ht="12.75">
      <c r="C869" s="91"/>
    </row>
    <row r="870" s="1" customFormat="1" ht="12.75">
      <c r="C870" s="91"/>
    </row>
    <row r="871" s="1" customFormat="1" ht="12.75">
      <c r="C871" s="91"/>
    </row>
    <row r="872" s="1" customFormat="1" ht="12.75">
      <c r="C872" s="91"/>
    </row>
    <row r="873" s="1" customFormat="1" ht="12.75">
      <c r="C873" s="91"/>
    </row>
    <row r="874" s="1" customFormat="1" ht="12.75">
      <c r="C874" s="91"/>
    </row>
    <row r="875" s="1" customFormat="1" ht="12.75">
      <c r="C875" s="91"/>
    </row>
    <row r="876" s="1" customFormat="1" ht="12.75">
      <c r="C876" s="91"/>
    </row>
    <row r="877" s="1" customFormat="1" ht="12.75">
      <c r="C877" s="91"/>
    </row>
    <row r="878" s="1" customFormat="1" ht="12.75">
      <c r="C878" s="91"/>
    </row>
    <row r="879" s="1" customFormat="1" ht="12.75">
      <c r="C879" s="91"/>
    </row>
    <row r="880" s="1" customFormat="1" ht="12.75">
      <c r="C880" s="91"/>
    </row>
    <row r="881" s="1" customFormat="1" ht="12.75">
      <c r="C881" s="91"/>
    </row>
    <row r="882" s="1" customFormat="1" ht="12.75">
      <c r="C882" s="91"/>
    </row>
    <row r="883" s="1" customFormat="1" ht="12.75">
      <c r="C883" s="91"/>
    </row>
    <row r="884" s="1" customFormat="1" ht="12.75">
      <c r="C884" s="91"/>
    </row>
    <row r="885" s="1" customFormat="1" ht="12.75">
      <c r="C885" s="91"/>
    </row>
    <row r="886" s="1" customFormat="1" ht="12.75">
      <c r="C886" s="91"/>
    </row>
    <row r="887" s="1" customFormat="1" ht="12.75">
      <c r="C887" s="91"/>
    </row>
    <row r="888" s="1" customFormat="1" ht="12.75">
      <c r="C888" s="91"/>
    </row>
    <row r="889" s="1" customFormat="1" ht="12.75">
      <c r="C889" s="91"/>
    </row>
    <row r="890" s="1" customFormat="1" ht="12.75">
      <c r="C890" s="91"/>
    </row>
    <row r="891" s="1" customFormat="1" ht="12.75">
      <c r="C891" s="91"/>
    </row>
    <row r="892" s="1" customFormat="1" ht="12.75">
      <c r="C892" s="91"/>
    </row>
    <row r="893" s="1" customFormat="1" ht="12.75">
      <c r="C893" s="91"/>
    </row>
    <row r="894" s="1" customFormat="1" ht="12.75">
      <c r="C894" s="91"/>
    </row>
    <row r="895" s="1" customFormat="1" ht="12.75">
      <c r="C895" s="91"/>
    </row>
    <row r="896" s="1" customFormat="1" ht="12.75">
      <c r="C896" s="91"/>
    </row>
    <row r="897" s="1" customFormat="1" ht="12.75">
      <c r="C897" s="91"/>
    </row>
    <row r="898" s="1" customFormat="1" ht="12.75">
      <c r="C898" s="91"/>
    </row>
    <row r="899" s="1" customFormat="1" ht="12.75">
      <c r="C899" s="91"/>
    </row>
    <row r="900" s="1" customFormat="1" ht="12.75">
      <c r="C900" s="91"/>
    </row>
    <row r="901" s="1" customFormat="1" ht="12.75">
      <c r="C901" s="91"/>
    </row>
    <row r="902" s="1" customFormat="1" ht="12.75">
      <c r="C902" s="91"/>
    </row>
    <row r="903" s="1" customFormat="1" ht="12.75">
      <c r="C903" s="91"/>
    </row>
    <row r="904" s="1" customFormat="1" ht="12.75">
      <c r="C904" s="91"/>
    </row>
    <row r="905" s="1" customFormat="1" ht="12.75">
      <c r="C905" s="91"/>
    </row>
    <row r="906" s="1" customFormat="1" ht="12.75">
      <c r="C906" s="91"/>
    </row>
    <row r="907" s="1" customFormat="1" ht="12.75">
      <c r="C907" s="91"/>
    </row>
    <row r="908" s="1" customFormat="1" ht="12.75">
      <c r="C908" s="91"/>
    </row>
    <row r="909" s="1" customFormat="1" ht="12.75">
      <c r="C909" s="91"/>
    </row>
    <row r="910" s="1" customFormat="1" ht="12.75">
      <c r="C910" s="91"/>
    </row>
    <row r="911" s="1" customFormat="1" ht="12.75">
      <c r="C911" s="91"/>
    </row>
    <row r="912" s="1" customFormat="1" ht="12.75">
      <c r="C912" s="91"/>
    </row>
    <row r="913" s="1" customFormat="1" ht="12.75">
      <c r="C913" s="91"/>
    </row>
    <row r="914" s="1" customFormat="1" ht="12.75">
      <c r="C914" s="91"/>
    </row>
    <row r="915" s="1" customFormat="1" ht="12.75">
      <c r="C915" s="91"/>
    </row>
    <row r="916" s="1" customFormat="1" ht="12.75">
      <c r="C916" s="91"/>
    </row>
    <row r="917" s="1" customFormat="1" ht="12.75">
      <c r="C917" s="91"/>
    </row>
    <row r="918" s="1" customFormat="1" ht="12.75">
      <c r="C918" s="91"/>
    </row>
    <row r="919" s="1" customFormat="1" ht="12.75">
      <c r="C919" s="91"/>
    </row>
    <row r="920" s="1" customFormat="1" ht="12.75">
      <c r="C920" s="91"/>
    </row>
    <row r="921" s="1" customFormat="1" ht="12.75">
      <c r="C921" s="91"/>
    </row>
    <row r="922" s="1" customFormat="1" ht="12.75">
      <c r="C922" s="91"/>
    </row>
    <row r="923" s="1" customFormat="1" ht="12.75">
      <c r="C923" s="91"/>
    </row>
    <row r="924" s="1" customFormat="1" ht="12.75">
      <c r="C924" s="91"/>
    </row>
    <row r="925" s="1" customFormat="1" ht="12.75">
      <c r="C925" s="91"/>
    </row>
    <row r="926" s="1" customFormat="1" ht="12.75">
      <c r="C926" s="91"/>
    </row>
    <row r="927" s="1" customFormat="1" ht="12.75">
      <c r="C927" s="91"/>
    </row>
    <row r="928" s="1" customFormat="1" ht="12.75">
      <c r="C928" s="91"/>
    </row>
    <row r="929" s="1" customFormat="1" ht="12.75">
      <c r="C929" s="91"/>
    </row>
    <row r="930" s="1" customFormat="1" ht="12.75">
      <c r="C930" s="91"/>
    </row>
    <row r="931" s="1" customFormat="1" ht="12.75">
      <c r="C931" s="91"/>
    </row>
    <row r="932" s="1" customFormat="1" ht="12.75">
      <c r="C932" s="91"/>
    </row>
    <row r="933" s="1" customFormat="1" ht="12.75">
      <c r="C933" s="91"/>
    </row>
    <row r="934" s="1" customFormat="1" ht="12.75">
      <c r="C934" s="91"/>
    </row>
    <row r="935" s="1" customFormat="1" ht="12.75">
      <c r="C935" s="91"/>
    </row>
    <row r="936" s="1" customFormat="1" ht="12.75">
      <c r="C936" s="91"/>
    </row>
    <row r="937" s="1" customFormat="1" ht="12.75">
      <c r="C937" s="91"/>
    </row>
    <row r="938" s="1" customFormat="1" ht="12.75">
      <c r="C938" s="91"/>
    </row>
    <row r="939" s="1" customFormat="1" ht="12.75">
      <c r="C939" s="91"/>
    </row>
    <row r="940" s="1" customFormat="1" ht="12.75">
      <c r="C940" s="91"/>
    </row>
    <row r="941" s="1" customFormat="1" ht="12.75">
      <c r="C941" s="91"/>
    </row>
    <row r="942" s="1" customFormat="1" ht="12.75">
      <c r="C942" s="91"/>
    </row>
    <row r="943" s="1" customFormat="1" ht="12.75">
      <c r="C943" s="91"/>
    </row>
    <row r="944" s="1" customFormat="1" ht="12.75">
      <c r="C944" s="91"/>
    </row>
    <row r="945" s="1" customFormat="1" ht="12.75">
      <c r="C945" s="91"/>
    </row>
    <row r="946" s="1" customFormat="1" ht="12.75">
      <c r="C946" s="91"/>
    </row>
    <row r="947" s="1" customFormat="1" ht="12.75">
      <c r="C947" s="91"/>
    </row>
    <row r="948" s="1" customFormat="1" ht="12.75">
      <c r="C948" s="91"/>
    </row>
    <row r="949" s="1" customFormat="1" ht="12.75">
      <c r="C949" s="91"/>
    </row>
    <row r="950" s="1" customFormat="1" ht="12.75">
      <c r="C950" s="91"/>
    </row>
    <row r="951" s="1" customFormat="1" ht="12.75">
      <c r="C951" s="91"/>
    </row>
    <row r="952" s="1" customFormat="1" ht="12.75">
      <c r="C952" s="91"/>
    </row>
    <row r="953" s="1" customFormat="1" ht="12.75">
      <c r="C953" s="91"/>
    </row>
    <row r="954" s="1" customFormat="1" ht="12.75">
      <c r="C954" s="91"/>
    </row>
    <row r="955" s="1" customFormat="1" ht="12.75">
      <c r="C955" s="91"/>
    </row>
    <row r="956" s="1" customFormat="1" ht="12.75">
      <c r="C956" s="91"/>
    </row>
    <row r="957" s="1" customFormat="1" ht="12.75">
      <c r="C957" s="91"/>
    </row>
    <row r="958" s="1" customFormat="1" ht="12.75">
      <c r="C958" s="91"/>
    </row>
    <row r="959" s="1" customFormat="1" ht="12.75">
      <c r="C959" s="91"/>
    </row>
    <row r="960" s="1" customFormat="1" ht="12.75">
      <c r="C960" s="91"/>
    </row>
    <row r="961" s="1" customFormat="1" ht="12.75">
      <c r="C961" s="91"/>
    </row>
    <row r="962" s="1" customFormat="1" ht="12.75">
      <c r="C962" s="91"/>
    </row>
    <row r="963" s="1" customFormat="1" ht="12.75">
      <c r="C963" s="91"/>
    </row>
    <row r="964" s="1" customFormat="1" ht="12.75">
      <c r="C964" s="91"/>
    </row>
    <row r="965" s="1" customFormat="1" ht="12.75">
      <c r="C965" s="91"/>
    </row>
    <row r="966" s="1" customFormat="1" ht="12.75">
      <c r="C966" s="91"/>
    </row>
    <row r="967" s="1" customFormat="1" ht="12.75">
      <c r="C967" s="91"/>
    </row>
    <row r="968" s="1" customFormat="1" ht="12.75">
      <c r="C968" s="91"/>
    </row>
    <row r="969" s="1" customFormat="1" ht="12.75">
      <c r="C969" s="91"/>
    </row>
    <row r="970" s="1" customFormat="1" ht="12.75">
      <c r="C970" s="91"/>
    </row>
    <row r="971" s="1" customFormat="1" ht="12.75">
      <c r="C971" s="91"/>
    </row>
    <row r="972" s="1" customFormat="1" ht="12.75">
      <c r="C972" s="91"/>
    </row>
    <row r="973" s="1" customFormat="1" ht="12.75">
      <c r="C973" s="91"/>
    </row>
    <row r="974" s="1" customFormat="1" ht="12.75">
      <c r="C974" s="91"/>
    </row>
    <row r="975" s="1" customFormat="1" ht="12.75">
      <c r="C975" s="91"/>
    </row>
    <row r="976" s="1" customFormat="1" ht="12.75">
      <c r="C976" s="91"/>
    </row>
    <row r="977" s="1" customFormat="1" ht="12.75">
      <c r="C977" s="91"/>
    </row>
    <row r="978" s="1" customFormat="1" ht="12.75">
      <c r="C978" s="91"/>
    </row>
    <row r="979" s="1" customFormat="1" ht="12.75">
      <c r="C979" s="91"/>
    </row>
    <row r="980" s="1" customFormat="1" ht="12.75">
      <c r="C980" s="91"/>
    </row>
    <row r="981" s="1" customFormat="1" ht="12.75">
      <c r="C981" s="91"/>
    </row>
    <row r="982" s="1" customFormat="1" ht="12.75">
      <c r="C982" s="91"/>
    </row>
    <row r="983" s="1" customFormat="1" ht="12.75">
      <c r="C983" s="91"/>
    </row>
    <row r="984" s="1" customFormat="1" ht="12.75">
      <c r="C984" s="91"/>
    </row>
    <row r="985" s="1" customFormat="1" ht="12.75">
      <c r="C985" s="91"/>
    </row>
    <row r="986" s="1" customFormat="1" ht="12.75">
      <c r="C986" s="91"/>
    </row>
    <row r="987" s="1" customFormat="1" ht="12.75">
      <c r="C987" s="91"/>
    </row>
    <row r="988" s="1" customFormat="1" ht="12.75">
      <c r="C988" s="91"/>
    </row>
    <row r="989" s="1" customFormat="1" ht="12.75">
      <c r="C989" s="91"/>
    </row>
    <row r="990" s="1" customFormat="1" ht="12.75">
      <c r="C990" s="91"/>
    </row>
    <row r="991" s="1" customFormat="1" ht="12.75">
      <c r="C991" s="91"/>
    </row>
    <row r="992" s="1" customFormat="1" ht="12.75">
      <c r="C992" s="91"/>
    </row>
    <row r="993" s="1" customFormat="1" ht="12.75">
      <c r="C993" s="91"/>
    </row>
    <row r="994" s="1" customFormat="1" ht="12.75">
      <c r="C994" s="91"/>
    </row>
    <row r="995" s="1" customFormat="1" ht="12.75">
      <c r="C995" s="91"/>
    </row>
    <row r="996" s="1" customFormat="1" ht="12.75">
      <c r="C996" s="91"/>
    </row>
    <row r="997" s="1" customFormat="1" ht="12.75">
      <c r="C997" s="91"/>
    </row>
    <row r="998" s="1" customFormat="1" ht="12.75">
      <c r="C998" s="91"/>
    </row>
    <row r="999" s="1" customFormat="1" ht="12.75">
      <c r="C999" s="91"/>
    </row>
    <row r="1000" s="1" customFormat="1" ht="12.75">
      <c r="C1000" s="91"/>
    </row>
    <row r="1001" s="1" customFormat="1" ht="12.75">
      <c r="C1001" s="91"/>
    </row>
    <row r="1002" s="1" customFormat="1" ht="12.75">
      <c r="C1002" s="91"/>
    </row>
    <row r="1003" s="1" customFormat="1" ht="12.75">
      <c r="C1003" s="91"/>
    </row>
    <row r="1004" s="1" customFormat="1" ht="12.75">
      <c r="C1004" s="91"/>
    </row>
    <row r="1005" s="1" customFormat="1" ht="12.75">
      <c r="C1005" s="91"/>
    </row>
    <row r="1006" s="1" customFormat="1" ht="12.75">
      <c r="C1006" s="91"/>
    </row>
    <row r="1007" s="1" customFormat="1" ht="12.75">
      <c r="C1007" s="91"/>
    </row>
    <row r="1008" s="1" customFormat="1" ht="12.75">
      <c r="C1008" s="91"/>
    </row>
    <row r="1009" s="1" customFormat="1" ht="12.75">
      <c r="C1009" s="91"/>
    </row>
    <row r="1010" s="1" customFormat="1" ht="12.75">
      <c r="C1010" s="91"/>
    </row>
    <row r="1011" s="1" customFormat="1" ht="12.75">
      <c r="C1011" s="91"/>
    </row>
    <row r="1012" s="1" customFormat="1" ht="12.75">
      <c r="C1012" s="91"/>
    </row>
    <row r="1013" s="1" customFormat="1" ht="12.75">
      <c r="C1013" s="91"/>
    </row>
    <row r="1014" s="1" customFormat="1" ht="12.75">
      <c r="C1014" s="91"/>
    </row>
    <row r="1015" s="1" customFormat="1" ht="12.75">
      <c r="C1015" s="91"/>
    </row>
    <row r="1016" s="1" customFormat="1" ht="12.75">
      <c r="C1016" s="91"/>
    </row>
    <row r="1017" s="1" customFormat="1" ht="12.75">
      <c r="C1017" s="91"/>
    </row>
    <row r="1018" s="1" customFormat="1" ht="12.75">
      <c r="C1018" s="91"/>
    </row>
    <row r="1019" s="1" customFormat="1" ht="12.75">
      <c r="C1019" s="91"/>
    </row>
    <row r="1020" s="1" customFormat="1" ht="12.75">
      <c r="C1020" s="91"/>
    </row>
    <row r="1021" s="1" customFormat="1" ht="12.75">
      <c r="C1021" s="91"/>
    </row>
    <row r="1022" s="1" customFormat="1" ht="12.75">
      <c r="C1022" s="91"/>
    </row>
    <row r="1023" s="1" customFormat="1" ht="12.75">
      <c r="C1023" s="91"/>
    </row>
    <row r="1024" s="1" customFormat="1" ht="12.75">
      <c r="C1024" s="91"/>
    </row>
    <row r="1025" s="1" customFormat="1" ht="12.75">
      <c r="C1025" s="91"/>
    </row>
    <row r="1026" s="1" customFormat="1" ht="12.75">
      <c r="C1026" s="91"/>
    </row>
    <row r="1027" s="1" customFormat="1" ht="12.75">
      <c r="C1027" s="91"/>
    </row>
    <row r="1028" s="1" customFormat="1" ht="12.75">
      <c r="C1028" s="91"/>
    </row>
    <row r="1029" s="1" customFormat="1" ht="12.75">
      <c r="C1029" s="91"/>
    </row>
    <row r="1030" s="1" customFormat="1" ht="12.75">
      <c r="C1030" s="91"/>
    </row>
    <row r="1031" s="1" customFormat="1" ht="12.75">
      <c r="C1031" s="91"/>
    </row>
    <row r="1032" s="1" customFormat="1" ht="12.75">
      <c r="C1032" s="91"/>
    </row>
    <row r="1033" s="1" customFormat="1" ht="12.75">
      <c r="C1033" s="91"/>
    </row>
    <row r="1034" s="1" customFormat="1" ht="12.75">
      <c r="C1034" s="91"/>
    </row>
    <row r="1035" s="1" customFormat="1" ht="12.75">
      <c r="C1035" s="91"/>
    </row>
    <row r="1036" s="1" customFormat="1" ht="12.75">
      <c r="C1036" s="91"/>
    </row>
    <row r="1037" s="1" customFormat="1" ht="12.75">
      <c r="C1037" s="91"/>
    </row>
    <row r="1038" s="1" customFormat="1" ht="12.75">
      <c r="C1038" s="91"/>
    </row>
    <row r="1039" s="1" customFormat="1" ht="12.75">
      <c r="C1039" s="91"/>
    </row>
    <row r="1040" s="1" customFormat="1" ht="12.75">
      <c r="C1040" s="91"/>
    </row>
    <row r="1041" s="1" customFormat="1" ht="12.75">
      <c r="C1041" s="91"/>
    </row>
    <row r="1042" s="1" customFormat="1" ht="12.75">
      <c r="C1042" s="91"/>
    </row>
    <row r="1043" s="1" customFormat="1" ht="12.75">
      <c r="C1043" s="91"/>
    </row>
    <row r="1044" s="1" customFormat="1" ht="12.75">
      <c r="C1044" s="91"/>
    </row>
    <row r="1045" s="1" customFormat="1" ht="12.75">
      <c r="C1045" s="91"/>
    </row>
    <row r="1046" s="1" customFormat="1" ht="12.75">
      <c r="C1046" s="91"/>
    </row>
    <row r="1047" s="1" customFormat="1" ht="12.75">
      <c r="C1047" s="91"/>
    </row>
    <row r="1048" s="1" customFormat="1" ht="12.75">
      <c r="C1048" s="91"/>
    </row>
    <row r="1049" s="1" customFormat="1" ht="12.75">
      <c r="C1049" s="91"/>
    </row>
    <row r="1050" s="1" customFormat="1" ht="12.75">
      <c r="C1050" s="91"/>
    </row>
    <row r="1051" s="1" customFormat="1" ht="12.75">
      <c r="C1051" s="91"/>
    </row>
    <row r="1052" s="1" customFormat="1" ht="12.75">
      <c r="C1052" s="91"/>
    </row>
    <row r="1053" s="1" customFormat="1" ht="12.75">
      <c r="C1053" s="91"/>
    </row>
    <row r="1054" s="1" customFormat="1" ht="12.75">
      <c r="C1054" s="91"/>
    </row>
    <row r="1055" s="1" customFormat="1" ht="12.75">
      <c r="C1055" s="91"/>
    </row>
    <row r="1056" s="1" customFormat="1" ht="12.75">
      <c r="C1056" s="91"/>
    </row>
    <row r="1057" s="1" customFormat="1" ht="12.75">
      <c r="C1057" s="91"/>
    </row>
    <row r="1058" s="1" customFormat="1" ht="12.75">
      <c r="C1058" s="91"/>
    </row>
    <row r="1059" s="1" customFormat="1" ht="12.75">
      <c r="C1059" s="91"/>
    </row>
    <row r="1060" s="1" customFormat="1" ht="12.75">
      <c r="C1060" s="91"/>
    </row>
    <row r="1061" s="1" customFormat="1" ht="12.75">
      <c r="C1061" s="91"/>
    </row>
    <row r="1062" s="1" customFormat="1" ht="12.75">
      <c r="C1062" s="91"/>
    </row>
    <row r="1063" s="1" customFormat="1" ht="12.75">
      <c r="C1063" s="91"/>
    </row>
    <row r="1064" s="1" customFormat="1" ht="12.75">
      <c r="C1064" s="91"/>
    </row>
    <row r="1065" s="1" customFormat="1" ht="12.75">
      <c r="C1065" s="91"/>
    </row>
    <row r="1066" s="1" customFormat="1" ht="12.75">
      <c r="C1066" s="91"/>
    </row>
    <row r="1067" s="1" customFormat="1" ht="12.75">
      <c r="C1067" s="91"/>
    </row>
    <row r="1068" s="1" customFormat="1" ht="12.75">
      <c r="C1068" s="91"/>
    </row>
    <row r="1069" s="1" customFormat="1" ht="12.75">
      <c r="C1069" s="91"/>
    </row>
    <row r="1070" s="1" customFormat="1" ht="12.75">
      <c r="C1070" s="91"/>
    </row>
    <row r="1071" s="1" customFormat="1" ht="12.75">
      <c r="C1071" s="91"/>
    </row>
    <row r="1072" s="1" customFormat="1" ht="12.75">
      <c r="C1072" s="91"/>
    </row>
    <row r="1073" s="1" customFormat="1" ht="12.75">
      <c r="C1073" s="91"/>
    </row>
    <row r="1074" s="1" customFormat="1" ht="12.75">
      <c r="C1074" s="91"/>
    </row>
    <row r="1075" s="1" customFormat="1" ht="12.75">
      <c r="C1075" s="91"/>
    </row>
    <row r="1076" s="1" customFormat="1" ht="12.75">
      <c r="C1076" s="91"/>
    </row>
    <row r="1077" s="1" customFormat="1" ht="12.75">
      <c r="C1077" s="91"/>
    </row>
    <row r="1078" s="1" customFormat="1" ht="12.75">
      <c r="C1078" s="91"/>
    </row>
    <row r="1079" s="1" customFormat="1" ht="12.75">
      <c r="C1079" s="91"/>
    </row>
    <row r="1080" s="1" customFormat="1" ht="12.75">
      <c r="C1080" s="91"/>
    </row>
    <row r="1081" s="1" customFormat="1" ht="12.75">
      <c r="C1081" s="91"/>
    </row>
    <row r="1082" s="1" customFormat="1" ht="12.75">
      <c r="C1082" s="91"/>
    </row>
    <row r="1083" s="1" customFormat="1" ht="12.75">
      <c r="C1083" s="91"/>
    </row>
    <row r="1084" s="1" customFormat="1" ht="12.75">
      <c r="C1084" s="91"/>
    </row>
    <row r="1085" s="1" customFormat="1" ht="12.75">
      <c r="C1085" s="91"/>
    </row>
    <row r="1086" s="1" customFormat="1" ht="12.75">
      <c r="C1086" s="91"/>
    </row>
    <row r="1087" s="1" customFormat="1" ht="12.75">
      <c r="C1087" s="91"/>
    </row>
    <row r="1088" s="1" customFormat="1" ht="12.75">
      <c r="C1088" s="91"/>
    </row>
    <row r="1089" s="1" customFormat="1" ht="12.75">
      <c r="C1089" s="91"/>
    </row>
    <row r="1090" s="1" customFormat="1" ht="12.75">
      <c r="C1090" s="91"/>
    </row>
    <row r="1091" s="1" customFormat="1" ht="12.75">
      <c r="C1091" s="91"/>
    </row>
    <row r="1092" s="1" customFormat="1" ht="12.75">
      <c r="C1092" s="91"/>
    </row>
    <row r="1093" s="1" customFormat="1" ht="12.75">
      <c r="C1093" s="91"/>
    </row>
    <row r="1094" s="1" customFormat="1" ht="12.75">
      <c r="C1094" s="91"/>
    </row>
    <row r="1095" s="1" customFormat="1" ht="12.75">
      <c r="C1095" s="91"/>
    </row>
    <row r="1096" s="1" customFormat="1" ht="12.75">
      <c r="C1096" s="91"/>
    </row>
    <row r="1097" s="1" customFormat="1" ht="12.75">
      <c r="C1097" s="91"/>
    </row>
    <row r="1098" s="1" customFormat="1" ht="12.75">
      <c r="C1098" s="91"/>
    </row>
    <row r="1099" s="1" customFormat="1" ht="12.75">
      <c r="C1099" s="91"/>
    </row>
    <row r="1100" s="1" customFormat="1" ht="12.75">
      <c r="C1100" s="91"/>
    </row>
    <row r="1101" s="1" customFormat="1" ht="12.75">
      <c r="C1101" s="91"/>
    </row>
    <row r="1102" s="1" customFormat="1" ht="12.75">
      <c r="C1102" s="91"/>
    </row>
    <row r="1103" s="1" customFormat="1" ht="12.75">
      <c r="C1103" s="91"/>
    </row>
    <row r="1104" s="1" customFormat="1" ht="12.75">
      <c r="C1104" s="91"/>
    </row>
    <row r="1105" s="1" customFormat="1" ht="12.75">
      <c r="C1105" s="91"/>
    </row>
    <row r="1106" s="1" customFormat="1" ht="12.75">
      <c r="C1106" s="91"/>
    </row>
    <row r="1107" s="1" customFormat="1" ht="12.75">
      <c r="C1107" s="91"/>
    </row>
    <row r="1108" s="1" customFormat="1" ht="12.75">
      <c r="C1108" s="91"/>
    </row>
    <row r="1109" s="1" customFormat="1" ht="12.75">
      <c r="C1109" s="91"/>
    </row>
    <row r="1110" s="1" customFormat="1" ht="12.75">
      <c r="C1110" s="91"/>
    </row>
    <row r="1111" s="1" customFormat="1" ht="12.75">
      <c r="C1111" s="91"/>
    </row>
    <row r="1112" s="1" customFormat="1" ht="12.75">
      <c r="C1112" s="91"/>
    </row>
    <row r="1113" s="1" customFormat="1" ht="12.75">
      <c r="C1113" s="91"/>
    </row>
    <row r="1114" s="1" customFormat="1" ht="12.75">
      <c r="C1114" s="91"/>
    </row>
    <row r="1115" s="1" customFormat="1" ht="12.75">
      <c r="C1115" s="91"/>
    </row>
    <row r="1116" s="1" customFormat="1" ht="12.75">
      <c r="C1116" s="91"/>
    </row>
    <row r="1117" s="1" customFormat="1" ht="12.75">
      <c r="C1117" s="91"/>
    </row>
    <row r="1118" s="1" customFormat="1" ht="12.75">
      <c r="C1118" s="91"/>
    </row>
    <row r="1119" s="1" customFormat="1" ht="12.75">
      <c r="C1119" s="91"/>
    </row>
    <row r="1120" s="1" customFormat="1" ht="12.75">
      <c r="C1120" s="91"/>
    </row>
    <row r="1121" s="1" customFormat="1" ht="12.75">
      <c r="C1121" s="91"/>
    </row>
    <row r="1122" s="1" customFormat="1" ht="12.75">
      <c r="C1122" s="91"/>
    </row>
    <row r="1123" s="1" customFormat="1" ht="12.75">
      <c r="C1123" s="91"/>
    </row>
    <row r="1124" s="1" customFormat="1" ht="12.75">
      <c r="C1124" s="91"/>
    </row>
    <row r="1125" s="1" customFormat="1" ht="12.75">
      <c r="C1125" s="91"/>
    </row>
    <row r="1126" s="1" customFormat="1" ht="12.75">
      <c r="C1126" s="91"/>
    </row>
    <row r="1127" s="1" customFormat="1" ht="12.75">
      <c r="C1127" s="91"/>
    </row>
    <row r="1128" s="1" customFormat="1" ht="12.75">
      <c r="C1128" s="91"/>
    </row>
    <row r="1129" s="1" customFormat="1" ht="12.75">
      <c r="C1129" s="91"/>
    </row>
    <row r="1130" s="1" customFormat="1" ht="12.75">
      <c r="C1130" s="91"/>
    </row>
    <row r="1131" s="1" customFormat="1" ht="12.75">
      <c r="C1131" s="91"/>
    </row>
    <row r="1132" s="1" customFormat="1" ht="12.75">
      <c r="C1132" s="91"/>
    </row>
    <row r="1133" s="1" customFormat="1" ht="12.75">
      <c r="C1133" s="91"/>
    </row>
    <row r="1134" s="1" customFormat="1" ht="12.75">
      <c r="C1134" s="91"/>
    </row>
    <row r="1135" s="1" customFormat="1" ht="12.75">
      <c r="C1135" s="91"/>
    </row>
    <row r="1136" s="1" customFormat="1" ht="12.75">
      <c r="C1136" s="91"/>
    </row>
    <row r="1137" s="1" customFormat="1" ht="12.75">
      <c r="C1137" s="91"/>
    </row>
    <row r="1138" s="1" customFormat="1" ht="12.75">
      <c r="C1138" s="91"/>
    </row>
    <row r="1139" s="1" customFormat="1" ht="12.75">
      <c r="C1139" s="91"/>
    </row>
    <row r="1140" s="1" customFormat="1" ht="12.75">
      <c r="C1140" s="91"/>
    </row>
    <row r="1141" s="1" customFormat="1" ht="12.75">
      <c r="C1141" s="91"/>
    </row>
    <row r="1142" s="1" customFormat="1" ht="12.75">
      <c r="C1142" s="91"/>
    </row>
    <row r="1143" s="1" customFormat="1" ht="12.75">
      <c r="C1143" s="91"/>
    </row>
    <row r="1144" s="1" customFormat="1" ht="12.75">
      <c r="C1144" s="91"/>
    </row>
    <row r="1145" s="1" customFormat="1" ht="12.75">
      <c r="C1145" s="91"/>
    </row>
    <row r="1146" s="1" customFormat="1" ht="12.75">
      <c r="C1146" s="91"/>
    </row>
    <row r="1147" s="1" customFormat="1" ht="12.75">
      <c r="C1147" s="91"/>
    </row>
    <row r="1148" s="1" customFormat="1" ht="12.75">
      <c r="C1148" s="91"/>
    </row>
    <row r="1149" s="1" customFormat="1" ht="12.75">
      <c r="C1149" s="91"/>
    </row>
    <row r="1150" s="1" customFormat="1" ht="12.75">
      <c r="C1150" s="91"/>
    </row>
    <row r="1151" s="1" customFormat="1" ht="12.75">
      <c r="C1151" s="91"/>
    </row>
    <row r="1152" s="1" customFormat="1" ht="12.75">
      <c r="C1152" s="91"/>
    </row>
    <row r="1153" s="1" customFormat="1" ht="12.75">
      <c r="C1153" s="91"/>
    </row>
    <row r="1154" s="1" customFormat="1" ht="12.75">
      <c r="C1154" s="91"/>
    </row>
    <row r="1155" s="1" customFormat="1" ht="12.75">
      <c r="C1155" s="91"/>
    </row>
    <row r="1156" s="1" customFormat="1" ht="12.75">
      <c r="C1156" s="91"/>
    </row>
    <row r="1157" s="1" customFormat="1" ht="12.75">
      <c r="C1157" s="91"/>
    </row>
    <row r="1158" s="1" customFormat="1" ht="12.75">
      <c r="C1158" s="91"/>
    </row>
    <row r="1159" s="1" customFormat="1" ht="12.75">
      <c r="C1159" s="91"/>
    </row>
    <row r="1160" s="1" customFormat="1" ht="12.75">
      <c r="C1160" s="91"/>
    </row>
    <row r="1161" s="1" customFormat="1" ht="12.75">
      <c r="C1161" s="91"/>
    </row>
    <row r="1162" s="1" customFormat="1" ht="12.75">
      <c r="C1162" s="91"/>
    </row>
    <row r="1163" s="1" customFormat="1" ht="12.75">
      <c r="C1163" s="91"/>
    </row>
    <row r="1164" s="1" customFormat="1" ht="12.75">
      <c r="C1164" s="91"/>
    </row>
    <row r="1165" s="1" customFormat="1" ht="12.75">
      <c r="C1165" s="91"/>
    </row>
    <row r="1166" s="1" customFormat="1" ht="12.75">
      <c r="C1166" s="91"/>
    </row>
    <row r="1167" s="1" customFormat="1" ht="12.75">
      <c r="C1167" s="91"/>
    </row>
    <row r="1168" s="1" customFormat="1" ht="12.75">
      <c r="C1168" s="91"/>
    </row>
    <row r="1169" s="1" customFormat="1" ht="12.75">
      <c r="C1169" s="91"/>
    </row>
    <row r="1170" s="1" customFormat="1" ht="12.75">
      <c r="C1170" s="91"/>
    </row>
    <row r="1171" s="1" customFormat="1" ht="12.75">
      <c r="C1171" s="91"/>
    </row>
    <row r="1172" s="1" customFormat="1" ht="12.75">
      <c r="C1172" s="91"/>
    </row>
    <row r="1173" s="1" customFormat="1" ht="12.75">
      <c r="C1173" s="91"/>
    </row>
    <row r="1174" s="1" customFormat="1" ht="12.75">
      <c r="C1174" s="91"/>
    </row>
    <row r="1175" s="1" customFormat="1" ht="12.75">
      <c r="C1175" s="91"/>
    </row>
    <row r="1176" s="1" customFormat="1" ht="12.75">
      <c r="C1176" s="91"/>
    </row>
    <row r="1177" s="1" customFormat="1" ht="12.75">
      <c r="C1177" s="91"/>
    </row>
    <row r="1178" s="1" customFormat="1" ht="12.75">
      <c r="C1178" s="91"/>
    </row>
    <row r="1179" s="1" customFormat="1" ht="12.75">
      <c r="C1179" s="91"/>
    </row>
    <row r="1180" s="1" customFormat="1" ht="12.75">
      <c r="C1180" s="91"/>
    </row>
    <row r="1181" s="1" customFormat="1" ht="12.75">
      <c r="C1181" s="91"/>
    </row>
    <row r="1182" s="1" customFormat="1" ht="12.75">
      <c r="C1182" s="91"/>
    </row>
    <row r="1183" s="1" customFormat="1" ht="12.75">
      <c r="C1183" s="91"/>
    </row>
    <row r="1184" s="1" customFormat="1" ht="12.75">
      <c r="C1184" s="91"/>
    </row>
    <row r="1185" s="1" customFormat="1" ht="12.75">
      <c r="C1185" s="91"/>
    </row>
    <row r="1186" s="1" customFormat="1" ht="12.75">
      <c r="C1186" s="91"/>
    </row>
    <row r="1187" s="1" customFormat="1" ht="12.75">
      <c r="C1187" s="91"/>
    </row>
    <row r="1188" s="1" customFormat="1" ht="12.75">
      <c r="C1188" s="91"/>
    </row>
    <row r="1189" s="1" customFormat="1" ht="12.75">
      <c r="C1189" s="91"/>
    </row>
    <row r="1190" s="1" customFormat="1" ht="12.75">
      <c r="C1190" s="91"/>
    </row>
    <row r="1191" s="1" customFormat="1" ht="12.75">
      <c r="C1191" s="91"/>
    </row>
    <row r="1192" s="1" customFormat="1" ht="12.75">
      <c r="C1192" s="91"/>
    </row>
    <row r="1193" s="1" customFormat="1" ht="12.75">
      <c r="C1193" s="91"/>
    </row>
    <row r="1194" s="1" customFormat="1" ht="12.75">
      <c r="C1194" s="91"/>
    </row>
    <row r="1195" s="1" customFormat="1" ht="12.75">
      <c r="C1195" s="91"/>
    </row>
    <row r="1196" s="1" customFormat="1" ht="12.75">
      <c r="C1196" s="91"/>
    </row>
    <row r="1197" s="1" customFormat="1" ht="12.75">
      <c r="C1197" s="91"/>
    </row>
    <row r="1198" s="1" customFormat="1" ht="12.75">
      <c r="C1198" s="91"/>
    </row>
    <row r="1199" s="1" customFormat="1" ht="12.75">
      <c r="C1199" s="91"/>
    </row>
    <row r="1200" s="1" customFormat="1" ht="12.75">
      <c r="C1200" s="91"/>
    </row>
    <row r="1201" s="1" customFormat="1" ht="12.75">
      <c r="C1201" s="91"/>
    </row>
    <row r="1202" s="1" customFormat="1" ht="12.75">
      <c r="C1202" s="91"/>
    </row>
    <row r="1203" s="1" customFormat="1" ht="12.75">
      <c r="C1203" s="91"/>
    </row>
    <row r="1204" s="1" customFormat="1" ht="12.75">
      <c r="C1204" s="91"/>
    </row>
    <row r="1205" s="1" customFormat="1" ht="12.75">
      <c r="C1205" s="91"/>
    </row>
    <row r="1206" s="1" customFormat="1" ht="12.75">
      <c r="C1206" s="91"/>
    </row>
    <row r="1207" s="1" customFormat="1" ht="12.75">
      <c r="C1207" s="91"/>
    </row>
    <row r="1208" s="1" customFormat="1" ht="12.75">
      <c r="C1208" s="91"/>
    </row>
    <row r="1209" s="1" customFormat="1" ht="12.75">
      <c r="C1209" s="91"/>
    </row>
    <row r="1210" s="1" customFormat="1" ht="12.75">
      <c r="C1210" s="91"/>
    </row>
    <row r="1211" s="1" customFormat="1" ht="12.75">
      <c r="C1211" s="91"/>
    </row>
    <row r="1212" s="1" customFormat="1" ht="12.75">
      <c r="C1212" s="91"/>
    </row>
    <row r="1213" s="1" customFormat="1" ht="12.75">
      <c r="C1213" s="91"/>
    </row>
    <row r="1214" s="1" customFormat="1" ht="12.75">
      <c r="C1214" s="91"/>
    </row>
    <row r="1215" s="1" customFormat="1" ht="12.75">
      <c r="C1215" s="91"/>
    </row>
    <row r="1216" s="1" customFormat="1" ht="12.75">
      <c r="C1216" s="91"/>
    </row>
    <row r="1217" s="1" customFormat="1" ht="12.75">
      <c r="C1217" s="91"/>
    </row>
    <row r="1218" s="1" customFormat="1" ht="12.75">
      <c r="C1218" s="91"/>
    </row>
    <row r="1219" s="1" customFormat="1" ht="12.75">
      <c r="C1219" s="91"/>
    </row>
    <row r="1220" s="1" customFormat="1" ht="12.75">
      <c r="C1220" s="91"/>
    </row>
    <row r="1221" s="1" customFormat="1" ht="12.75">
      <c r="C1221" s="91"/>
    </row>
    <row r="1222" s="1" customFormat="1" ht="12.75">
      <c r="C1222" s="91"/>
    </row>
    <row r="1223" s="1" customFormat="1" ht="12.75">
      <c r="C1223" s="91"/>
    </row>
    <row r="1224" s="1" customFormat="1" ht="12.75">
      <c r="C1224" s="91"/>
    </row>
    <row r="1225" s="1" customFormat="1" ht="12.75">
      <c r="C1225" s="91"/>
    </row>
    <row r="1226" s="1" customFormat="1" ht="12.75">
      <c r="C1226" s="91"/>
    </row>
    <row r="1227" s="1" customFormat="1" ht="12.75">
      <c r="C1227" s="91"/>
    </row>
    <row r="1228" s="1" customFormat="1" ht="12.75">
      <c r="C1228" s="91"/>
    </row>
    <row r="1229" s="1" customFormat="1" ht="12.75">
      <c r="C1229" s="91"/>
    </row>
    <row r="1230" s="1" customFormat="1" ht="12.75">
      <c r="C1230" s="91"/>
    </row>
    <row r="1231" s="1" customFormat="1" ht="12.75">
      <c r="C1231" s="91"/>
    </row>
    <row r="1232" s="1" customFormat="1" ht="12.75">
      <c r="C1232" s="91"/>
    </row>
    <row r="1233" s="1" customFormat="1" ht="12.75">
      <c r="C1233" s="91"/>
    </row>
    <row r="1234" s="1" customFormat="1" ht="12.75">
      <c r="C1234" s="91"/>
    </row>
    <row r="1235" s="1" customFormat="1" ht="12.75">
      <c r="C1235" s="91"/>
    </row>
    <row r="1236" s="1" customFormat="1" ht="12.75">
      <c r="C1236" s="91"/>
    </row>
    <row r="1237" s="1" customFormat="1" ht="12.75">
      <c r="C1237" s="91"/>
    </row>
    <row r="1238" s="1" customFormat="1" ht="12.75">
      <c r="C1238" s="91"/>
    </row>
    <row r="1239" s="1" customFormat="1" ht="12.75">
      <c r="C1239" s="91"/>
    </row>
    <row r="1240" s="1" customFormat="1" ht="12.75">
      <c r="C1240" s="91"/>
    </row>
    <row r="1241" s="1" customFormat="1" ht="12.75">
      <c r="C1241" s="91"/>
    </row>
    <row r="1242" s="1" customFormat="1" ht="12.75">
      <c r="C1242" s="91"/>
    </row>
    <row r="1243" s="1" customFormat="1" ht="12.75">
      <c r="C1243" s="91"/>
    </row>
    <row r="1244" s="1" customFormat="1" ht="12.75">
      <c r="C1244" s="91"/>
    </row>
    <row r="1245" s="1" customFormat="1" ht="12.75">
      <c r="C1245" s="91"/>
    </row>
    <row r="1246" s="1" customFormat="1" ht="12.75">
      <c r="C1246" s="91"/>
    </row>
    <row r="1247" s="1" customFormat="1" ht="12.75">
      <c r="C1247" s="91"/>
    </row>
    <row r="1248" s="1" customFormat="1" ht="12.75">
      <c r="C1248" s="91"/>
    </row>
    <row r="1249" s="1" customFormat="1" ht="12.75">
      <c r="C1249" s="91"/>
    </row>
    <row r="1250" s="1" customFormat="1" ht="12.75">
      <c r="C1250" s="91"/>
    </row>
    <row r="1251" s="1" customFormat="1" ht="12.75">
      <c r="C1251" s="91"/>
    </row>
    <row r="1252" s="1" customFormat="1" ht="12.75">
      <c r="C1252" s="91"/>
    </row>
    <row r="1253" s="1" customFormat="1" ht="12.75">
      <c r="C1253" s="91"/>
    </row>
    <row r="1254" s="1" customFormat="1" ht="12.75">
      <c r="C1254" s="91"/>
    </row>
    <row r="1255" s="1" customFormat="1" ht="12.75">
      <c r="C1255" s="91"/>
    </row>
    <row r="1256" s="1" customFormat="1" ht="12.75">
      <c r="C1256" s="91"/>
    </row>
    <row r="1257" s="1" customFormat="1" ht="12.75">
      <c r="C1257" s="91"/>
    </row>
    <row r="1258" s="1" customFormat="1" ht="12.75">
      <c r="C1258" s="91"/>
    </row>
    <row r="1259" s="1" customFormat="1" ht="12.75">
      <c r="C1259" s="91"/>
    </row>
    <row r="1260" s="1" customFormat="1" ht="12.75">
      <c r="C1260" s="91"/>
    </row>
    <row r="1261" s="1" customFormat="1" ht="12.75">
      <c r="C1261" s="91"/>
    </row>
    <row r="1262" s="1" customFormat="1" ht="12.75">
      <c r="C1262" s="91"/>
    </row>
    <row r="1263" s="1" customFormat="1" ht="12.75">
      <c r="C1263" s="91"/>
    </row>
    <row r="1264" s="1" customFormat="1" ht="12.75">
      <c r="C1264" s="91"/>
    </row>
    <row r="1265" s="1" customFormat="1" ht="12.75">
      <c r="C1265" s="91"/>
    </row>
    <row r="1266" s="1" customFormat="1" ht="12.75">
      <c r="C1266" s="91"/>
    </row>
    <row r="1267" s="1" customFormat="1" ht="12.75">
      <c r="C1267" s="91"/>
    </row>
    <row r="1268" s="1" customFormat="1" ht="12.75">
      <c r="C1268" s="91"/>
    </row>
    <row r="1269" s="1" customFormat="1" ht="12.75">
      <c r="C1269" s="91"/>
    </row>
    <row r="1270" s="1" customFormat="1" ht="12.75">
      <c r="C1270" s="91"/>
    </row>
    <row r="1271" s="1" customFormat="1" ht="12.75">
      <c r="C1271" s="91"/>
    </row>
    <row r="1272" s="1" customFormat="1" ht="12.75">
      <c r="C1272" s="91"/>
    </row>
    <row r="1273" s="1" customFormat="1" ht="12.75">
      <c r="C1273" s="91"/>
    </row>
    <row r="1274" s="1" customFormat="1" ht="12.75">
      <c r="C1274" s="91"/>
    </row>
    <row r="1275" s="1" customFormat="1" ht="12.75">
      <c r="C1275" s="91"/>
    </row>
    <row r="1276" s="1" customFormat="1" ht="12.75">
      <c r="C1276" s="91"/>
    </row>
    <row r="1277" s="1" customFormat="1" ht="12.75">
      <c r="C1277" s="91"/>
    </row>
    <row r="1278" s="1" customFormat="1" ht="12.75">
      <c r="C1278" s="91"/>
    </row>
    <row r="1279" s="1" customFormat="1" ht="12.75">
      <c r="C1279" s="91"/>
    </row>
    <row r="1280" s="1" customFormat="1" ht="12.75">
      <c r="C1280" s="91"/>
    </row>
    <row r="1281" s="1" customFormat="1" ht="12.75">
      <c r="C1281" s="91"/>
    </row>
    <row r="1282" s="1" customFormat="1" ht="12.75">
      <c r="C1282" s="91"/>
    </row>
    <row r="1283" s="1" customFormat="1" ht="12.75">
      <c r="C1283" s="91"/>
    </row>
    <row r="1284" s="1" customFormat="1" ht="12.75">
      <c r="C1284" s="91"/>
    </row>
    <row r="1285" s="1" customFormat="1" ht="12.75">
      <c r="C1285" s="91"/>
    </row>
    <row r="1286" s="1" customFormat="1" ht="12.75">
      <c r="C1286" s="91"/>
    </row>
    <row r="1287" s="1" customFormat="1" ht="12.75">
      <c r="C1287" s="91"/>
    </row>
    <row r="1288" s="1" customFormat="1" ht="12.75">
      <c r="C1288" s="91"/>
    </row>
    <row r="1289" s="1" customFormat="1" ht="12.75">
      <c r="C1289" s="91"/>
    </row>
    <row r="1290" s="1" customFormat="1" ht="12.75">
      <c r="C1290" s="91"/>
    </row>
    <row r="1291" s="1" customFormat="1" ht="12.75">
      <c r="C1291" s="91"/>
    </row>
    <row r="1292" s="1" customFormat="1" ht="12.75">
      <c r="C1292" s="91"/>
    </row>
    <row r="1293" s="1" customFormat="1" ht="12.75">
      <c r="C1293" s="91"/>
    </row>
    <row r="1294" s="1" customFormat="1" ht="12.75">
      <c r="C1294" s="91"/>
    </row>
    <row r="1295" s="1" customFormat="1" ht="12.75">
      <c r="C1295" s="91"/>
    </row>
    <row r="1296" s="1" customFormat="1" ht="12.75">
      <c r="C1296" s="91"/>
    </row>
    <row r="1297" s="1" customFormat="1" ht="12.75">
      <c r="C1297" s="91"/>
    </row>
    <row r="1298" s="1" customFormat="1" ht="12.75">
      <c r="C1298" s="91"/>
    </row>
    <row r="1299" s="1" customFormat="1" ht="12.75">
      <c r="C1299" s="91"/>
    </row>
    <row r="1300" s="1" customFormat="1" ht="12.75">
      <c r="C1300" s="91"/>
    </row>
    <row r="1301" s="1" customFormat="1" ht="12.75">
      <c r="C1301" s="91"/>
    </row>
    <row r="1302" s="1" customFormat="1" ht="12.75">
      <c r="C1302" s="91"/>
    </row>
    <row r="1303" s="1" customFormat="1" ht="12.75">
      <c r="C1303" s="91"/>
    </row>
    <row r="1304" s="1" customFormat="1" ht="12.75">
      <c r="C1304" s="91"/>
    </row>
    <row r="1305" s="1" customFormat="1" ht="12.75">
      <c r="C1305" s="91"/>
    </row>
    <row r="1306" s="1" customFormat="1" ht="12.75">
      <c r="C1306" s="91"/>
    </row>
    <row r="1307" s="1" customFormat="1" ht="12.75">
      <c r="C1307" s="91"/>
    </row>
    <row r="1308" s="1" customFormat="1" ht="12.75">
      <c r="C1308" s="91"/>
    </row>
    <row r="1309" s="1" customFormat="1" ht="12.75">
      <c r="C1309" s="91"/>
    </row>
    <row r="1310" s="1" customFormat="1" ht="12.75">
      <c r="C1310" s="91"/>
    </row>
    <row r="1311" s="1" customFormat="1" ht="12.75">
      <c r="C1311" s="91"/>
    </row>
    <row r="1312" s="1" customFormat="1" ht="12.75">
      <c r="C1312" s="91"/>
    </row>
    <row r="1313" s="1" customFormat="1" ht="12.75">
      <c r="C1313" s="91"/>
    </row>
    <row r="1314" s="1" customFormat="1" ht="12.75">
      <c r="C1314" s="91"/>
    </row>
    <row r="1315" s="1" customFormat="1" ht="12.75">
      <c r="C1315" s="91"/>
    </row>
    <row r="1316" s="1" customFormat="1" ht="12.75">
      <c r="C1316" s="91"/>
    </row>
    <row r="1317" s="1" customFormat="1" ht="12.75">
      <c r="C1317" s="91"/>
    </row>
    <row r="1318" s="1" customFormat="1" ht="12.75">
      <c r="C1318" s="91"/>
    </row>
    <row r="1319" s="1" customFormat="1" ht="12.75">
      <c r="C1319" s="91"/>
    </row>
    <row r="1320" s="1" customFormat="1" ht="12.75">
      <c r="C1320" s="91"/>
    </row>
    <row r="1321" s="1" customFormat="1" ht="12.75">
      <c r="C1321" s="91"/>
    </row>
    <row r="1322" s="1" customFormat="1" ht="12.75">
      <c r="C1322" s="91"/>
    </row>
    <row r="1323" s="1" customFormat="1" ht="12.75">
      <c r="C1323" s="91"/>
    </row>
    <row r="1324" s="1" customFormat="1" ht="12.75">
      <c r="C1324" s="91"/>
    </row>
    <row r="1325" s="1" customFormat="1" ht="12.75">
      <c r="C1325" s="91"/>
    </row>
    <row r="1326" s="1" customFormat="1" ht="12.75">
      <c r="C1326" s="91"/>
    </row>
    <row r="1327" s="1" customFormat="1" ht="12.75">
      <c r="C1327" s="91"/>
    </row>
    <row r="1328" s="1" customFormat="1" ht="12.75">
      <c r="C1328" s="91"/>
    </row>
    <row r="1329" s="1" customFormat="1" ht="12.75">
      <c r="C1329" s="91"/>
    </row>
    <row r="1330" s="1" customFormat="1" ht="12.75">
      <c r="C1330" s="91"/>
    </row>
    <row r="1331" s="1" customFormat="1" ht="12.75">
      <c r="C1331" s="91"/>
    </row>
    <row r="1332" s="1" customFormat="1" ht="12.75">
      <c r="C1332" s="91"/>
    </row>
    <row r="1333" s="1" customFormat="1" ht="12.75">
      <c r="C1333" s="91"/>
    </row>
    <row r="1334" s="1" customFormat="1" ht="12.75">
      <c r="C1334" s="91"/>
    </row>
    <row r="1335" s="1" customFormat="1" ht="12.75">
      <c r="C1335" s="91"/>
    </row>
    <row r="1336" s="1" customFormat="1" ht="12.75">
      <c r="C1336" s="91"/>
    </row>
    <row r="1337" s="1" customFormat="1" ht="12.75">
      <c r="C1337" s="91"/>
    </row>
    <row r="1338" s="1" customFormat="1" ht="12.75">
      <c r="C1338" s="91"/>
    </row>
    <row r="1339" s="1" customFormat="1" ht="12.75">
      <c r="C1339" s="91"/>
    </row>
    <row r="1340" s="1" customFormat="1" ht="12.75">
      <c r="C1340" s="91"/>
    </row>
    <row r="1341" s="1" customFormat="1" ht="12.75">
      <c r="C1341" s="91"/>
    </row>
    <row r="1342" s="1" customFormat="1" ht="12.75">
      <c r="C1342" s="91"/>
    </row>
    <row r="1343" s="1" customFormat="1" ht="12.75">
      <c r="C1343" s="91"/>
    </row>
    <row r="1344" s="1" customFormat="1" ht="12.75">
      <c r="C1344" s="91"/>
    </row>
    <row r="1345" s="1" customFormat="1" ht="12.75">
      <c r="C1345" s="91"/>
    </row>
    <row r="1346" s="1" customFormat="1" ht="12.75">
      <c r="C1346" s="91"/>
    </row>
    <row r="1347" s="1" customFormat="1" ht="12.75">
      <c r="C1347" s="91"/>
    </row>
    <row r="1348" s="1" customFormat="1" ht="12.75">
      <c r="C1348" s="91"/>
    </row>
    <row r="1349" s="1" customFormat="1" ht="12.75">
      <c r="C1349" s="91"/>
    </row>
    <row r="1350" s="1" customFormat="1" ht="12.75">
      <c r="C1350" s="91"/>
    </row>
    <row r="1351" s="1" customFormat="1" ht="12.75">
      <c r="C1351" s="91"/>
    </row>
    <row r="1352" s="1" customFormat="1" ht="12.75">
      <c r="C1352" s="91"/>
    </row>
    <row r="1353" s="1" customFormat="1" ht="12.75">
      <c r="C1353" s="91"/>
    </row>
    <row r="1354" s="1" customFormat="1" ht="12.75">
      <c r="C1354" s="91"/>
    </row>
    <row r="1355" s="1" customFormat="1" ht="12.75">
      <c r="C1355" s="91"/>
    </row>
    <row r="1356" s="1" customFormat="1" ht="12.75">
      <c r="C1356" s="91"/>
    </row>
    <row r="1357" s="1" customFormat="1" ht="12.75">
      <c r="C1357" s="91"/>
    </row>
    <row r="1358" s="1" customFormat="1" ht="12.75">
      <c r="C1358" s="91"/>
    </row>
    <row r="1359" s="1" customFormat="1" ht="12.75">
      <c r="C1359" s="91"/>
    </row>
    <row r="1360" s="1" customFormat="1" ht="12.75">
      <c r="C1360" s="91"/>
    </row>
    <row r="1361" s="1" customFormat="1" ht="12.75">
      <c r="C1361" s="91"/>
    </row>
    <row r="1362" s="1" customFormat="1" ht="12.75">
      <c r="C1362" s="91"/>
    </row>
    <row r="1363" s="1" customFormat="1" ht="12.75">
      <c r="C1363" s="91"/>
    </row>
    <row r="1364" s="1" customFormat="1" ht="12.75">
      <c r="C1364" s="91"/>
    </row>
    <row r="1365" s="1" customFormat="1" ht="12.75">
      <c r="C1365" s="91"/>
    </row>
    <row r="1366" s="1" customFormat="1" ht="12.75">
      <c r="C1366" s="91"/>
    </row>
    <row r="1367" s="1" customFormat="1" ht="12.75">
      <c r="C1367" s="91"/>
    </row>
    <row r="1368" s="1" customFormat="1" ht="12.75">
      <c r="C1368" s="91"/>
    </row>
    <row r="1369" s="1" customFormat="1" ht="12.75">
      <c r="C1369" s="91"/>
    </row>
    <row r="1370" s="1" customFormat="1" ht="12.75">
      <c r="C1370" s="91"/>
    </row>
    <row r="1371" s="1" customFormat="1" ht="12.75">
      <c r="C1371" s="91"/>
    </row>
    <row r="1372" s="1" customFormat="1" ht="12.75">
      <c r="C1372" s="91"/>
    </row>
    <row r="1373" s="1" customFormat="1" ht="12.75">
      <c r="C1373" s="91"/>
    </row>
    <row r="1374" s="1" customFormat="1" ht="12.75">
      <c r="C1374" s="91"/>
    </row>
    <row r="1375" s="1" customFormat="1" ht="12.75">
      <c r="C1375" s="91"/>
    </row>
    <row r="1376" s="1" customFormat="1" ht="12.75">
      <c r="C1376" s="91"/>
    </row>
    <row r="1377" s="1" customFormat="1" ht="12.75">
      <c r="C1377" s="91"/>
    </row>
    <row r="1378" s="1" customFormat="1" ht="12.75">
      <c r="C1378" s="91"/>
    </row>
    <row r="1379" s="1" customFormat="1" ht="12.75">
      <c r="C1379" s="91"/>
    </row>
    <row r="1380" s="1" customFormat="1" ht="12.75">
      <c r="C1380" s="91"/>
    </row>
    <row r="1381" s="1" customFormat="1" ht="12.75">
      <c r="C1381" s="91"/>
    </row>
    <row r="1382" s="1" customFormat="1" ht="12.75">
      <c r="C1382" s="91"/>
    </row>
    <row r="1383" s="1" customFormat="1" ht="12.75">
      <c r="C1383" s="91"/>
    </row>
    <row r="1384" s="1" customFormat="1" ht="12.75">
      <c r="C1384" s="91"/>
    </row>
    <row r="1385" s="1" customFormat="1" ht="12.75">
      <c r="C1385" s="91"/>
    </row>
    <row r="1386" s="1" customFormat="1" ht="12.75">
      <c r="C1386" s="91"/>
    </row>
    <row r="1387" s="1" customFormat="1" ht="12.75">
      <c r="C1387" s="91"/>
    </row>
    <row r="1388" s="1" customFormat="1" ht="12.75">
      <c r="C1388" s="91"/>
    </row>
    <row r="1389" s="1" customFormat="1" ht="12.75">
      <c r="C1389" s="91"/>
    </row>
    <row r="1390" s="1" customFormat="1" ht="12.75">
      <c r="C1390" s="91"/>
    </row>
    <row r="1391" s="1" customFormat="1" ht="12.75">
      <c r="C1391" s="91"/>
    </row>
    <row r="1392" s="1" customFormat="1" ht="12.75">
      <c r="C1392" s="91"/>
    </row>
    <row r="1393" s="1" customFormat="1" ht="12.75">
      <c r="C1393" s="91"/>
    </row>
    <row r="1394" s="1" customFormat="1" ht="12.75">
      <c r="C1394" s="91"/>
    </row>
    <row r="1395" s="1" customFormat="1" ht="12.75">
      <c r="C1395" s="91"/>
    </row>
    <row r="1396" s="1" customFormat="1" ht="12.75">
      <c r="C1396" s="91"/>
    </row>
    <row r="1397" s="1" customFormat="1" ht="12.75">
      <c r="C1397" s="91"/>
    </row>
    <row r="1398" s="1" customFormat="1" ht="12.75">
      <c r="C1398" s="91"/>
    </row>
    <row r="1399" s="1" customFormat="1" ht="12.75">
      <c r="C1399" s="91"/>
    </row>
    <row r="1400" s="1" customFormat="1" ht="12.75">
      <c r="C1400" s="91"/>
    </row>
    <row r="1401" s="1" customFormat="1" ht="12.75">
      <c r="C1401" s="91"/>
    </row>
    <row r="1402" s="1" customFormat="1" ht="12.75">
      <c r="C1402" s="91"/>
    </row>
    <row r="1403" s="1" customFormat="1" ht="12.75">
      <c r="C1403" s="91"/>
    </row>
    <row r="1404" s="1" customFormat="1" ht="12.75">
      <c r="C1404" s="91"/>
    </row>
    <row r="1405" s="1" customFormat="1" ht="12.75">
      <c r="C1405" s="91"/>
    </row>
    <row r="1406" s="1" customFormat="1" ht="12.75">
      <c r="C1406" s="91"/>
    </row>
    <row r="1407" s="1" customFormat="1" ht="12.75">
      <c r="C1407" s="91"/>
    </row>
    <row r="1408" s="1" customFormat="1" ht="12.75">
      <c r="C1408" s="91"/>
    </row>
    <row r="1409" s="1" customFormat="1" ht="12.75">
      <c r="C1409" s="91"/>
    </row>
    <row r="1410" s="1" customFormat="1" ht="12.75">
      <c r="C1410" s="91"/>
    </row>
    <row r="1411" s="1" customFormat="1" ht="12.75">
      <c r="C1411" s="91"/>
    </row>
    <row r="1412" s="1" customFormat="1" ht="12.75">
      <c r="C1412" s="91"/>
    </row>
    <row r="1413" s="1" customFormat="1" ht="12.75">
      <c r="C1413" s="91"/>
    </row>
    <row r="1414" s="1" customFormat="1" ht="12.75">
      <c r="C1414" s="91"/>
    </row>
    <row r="1415" s="1" customFormat="1" ht="12.75">
      <c r="C1415" s="91"/>
    </row>
    <row r="1416" s="1" customFormat="1" ht="12.75">
      <c r="C1416" s="91"/>
    </row>
    <row r="1417" s="1" customFormat="1" ht="12.75">
      <c r="C1417" s="91"/>
    </row>
    <row r="1418" s="1" customFormat="1" ht="12.75">
      <c r="C1418" s="91"/>
    </row>
    <row r="1419" s="1" customFormat="1" ht="12.75">
      <c r="C1419" s="91"/>
    </row>
    <row r="1420" s="1" customFormat="1" ht="12.75">
      <c r="C1420" s="91"/>
    </row>
    <row r="1421" s="1" customFormat="1" ht="12.75">
      <c r="C1421" s="91"/>
    </row>
    <row r="1422" s="1" customFormat="1" ht="12.75">
      <c r="C1422" s="91"/>
    </row>
    <row r="1423" s="1" customFormat="1" ht="12.75">
      <c r="C1423" s="91"/>
    </row>
    <row r="1424" s="1" customFormat="1" ht="12.75">
      <c r="C1424" s="91"/>
    </row>
    <row r="1425" s="1" customFormat="1" ht="12.75">
      <c r="C1425" s="91"/>
    </row>
    <row r="1426" s="1" customFormat="1" ht="12.75">
      <c r="C1426" s="91"/>
    </row>
    <row r="1427" s="1" customFormat="1" ht="12.75">
      <c r="C1427" s="91"/>
    </row>
    <row r="1428" s="1" customFormat="1" ht="12.75">
      <c r="C1428" s="91"/>
    </row>
    <row r="1429" s="1" customFormat="1" ht="12.75">
      <c r="C1429" s="91"/>
    </row>
    <row r="1430" s="1" customFormat="1" ht="12.75">
      <c r="C1430" s="91"/>
    </row>
    <row r="1431" s="1" customFormat="1" ht="12.75">
      <c r="C1431" s="91"/>
    </row>
    <row r="1432" s="1" customFormat="1" ht="12.75">
      <c r="C1432" s="91"/>
    </row>
    <row r="1433" s="1" customFormat="1" ht="12.75">
      <c r="C1433" s="91"/>
    </row>
    <row r="1434" s="1" customFormat="1" ht="12.75">
      <c r="C1434" s="91"/>
    </row>
    <row r="1435" s="1" customFormat="1" ht="12.75">
      <c r="C1435" s="91"/>
    </row>
    <row r="1436" s="1" customFormat="1" ht="12.75">
      <c r="C1436" s="91"/>
    </row>
    <row r="1437" s="1" customFormat="1" ht="12.75">
      <c r="C1437" s="91"/>
    </row>
    <row r="1438" s="1" customFormat="1" ht="12.75">
      <c r="C1438" s="91"/>
    </row>
    <row r="1439" s="1" customFormat="1" ht="12.75">
      <c r="C1439" s="91"/>
    </row>
    <row r="1440" s="1" customFormat="1" ht="12.75">
      <c r="C1440" s="91"/>
    </row>
    <row r="1441" s="1" customFormat="1" ht="12.75">
      <c r="C1441" s="91"/>
    </row>
    <row r="1442" s="1" customFormat="1" ht="12.75">
      <c r="C1442" s="91"/>
    </row>
    <row r="1443" s="1" customFormat="1" ht="12.75">
      <c r="C1443" s="91"/>
    </row>
    <row r="1444" s="1" customFormat="1" ht="12.75">
      <c r="C1444" s="91"/>
    </row>
    <row r="1445" s="1" customFormat="1" ht="12.75">
      <c r="C1445" s="91"/>
    </row>
    <row r="1446" s="1" customFormat="1" ht="12.75">
      <c r="C1446" s="91"/>
    </row>
    <row r="1447" s="1" customFormat="1" ht="12.75">
      <c r="C1447" s="91"/>
    </row>
    <row r="1448" s="1" customFormat="1" ht="12.75">
      <c r="C1448" s="91"/>
    </row>
    <row r="1449" s="1" customFormat="1" ht="12.75">
      <c r="C1449" s="91"/>
    </row>
    <row r="1450" s="1" customFormat="1" ht="12.75">
      <c r="C1450" s="91"/>
    </row>
    <row r="1451" s="1" customFormat="1" ht="12.75">
      <c r="C1451" s="91"/>
    </row>
    <row r="1452" s="1" customFormat="1" ht="12.75">
      <c r="C1452" s="91"/>
    </row>
    <row r="1453" s="1" customFormat="1" ht="12.75">
      <c r="C1453" s="91"/>
    </row>
    <row r="1454" s="1" customFormat="1" ht="12.75">
      <c r="C1454" s="91"/>
    </row>
    <row r="1455" s="1" customFormat="1" ht="12.75">
      <c r="C1455" s="91"/>
    </row>
    <row r="1456" s="1" customFormat="1" ht="12.75">
      <c r="C1456" s="91"/>
    </row>
    <row r="1457" s="1" customFormat="1" ht="12.75">
      <c r="C1457" s="91"/>
    </row>
    <row r="1458" s="1" customFormat="1" ht="12.75">
      <c r="C1458" s="91"/>
    </row>
    <row r="1459" s="1" customFormat="1" ht="12.75">
      <c r="C1459" s="91"/>
    </row>
    <row r="1460" s="1" customFormat="1" ht="12.75">
      <c r="C1460" s="91"/>
    </row>
    <row r="1461" s="1" customFormat="1" ht="12.75">
      <c r="C1461" s="91"/>
    </row>
    <row r="1462" s="1" customFormat="1" ht="12.75">
      <c r="C1462" s="91"/>
    </row>
    <row r="1463" s="1" customFormat="1" ht="12.75">
      <c r="C1463" s="91"/>
    </row>
    <row r="1464" s="1" customFormat="1" ht="12.75">
      <c r="C1464" s="91"/>
    </row>
    <row r="1465" s="1" customFormat="1" ht="12.75">
      <c r="C1465" s="91"/>
    </row>
    <row r="1466" s="1" customFormat="1" ht="12.75">
      <c r="C1466" s="91"/>
    </row>
    <row r="1467" s="1" customFormat="1" ht="12.75">
      <c r="C1467" s="91"/>
    </row>
    <row r="1468" s="1" customFormat="1" ht="12.75">
      <c r="C1468" s="91"/>
    </row>
    <row r="1469" s="1" customFormat="1" ht="12.75">
      <c r="C1469" s="91"/>
    </row>
    <row r="1470" s="1" customFormat="1" ht="12.75">
      <c r="C1470" s="91"/>
    </row>
    <row r="1471" s="1" customFormat="1" ht="12.75">
      <c r="C1471" s="91"/>
    </row>
    <row r="1472" s="1" customFormat="1" ht="12.75">
      <c r="C1472" s="91"/>
    </row>
    <row r="1473" s="1" customFormat="1" ht="12.75">
      <c r="C1473" s="91"/>
    </row>
    <row r="1474" s="1" customFormat="1" ht="12.75">
      <c r="C1474" s="91"/>
    </row>
    <row r="1475" s="1" customFormat="1" ht="12.75">
      <c r="C1475" s="91"/>
    </row>
    <row r="1476" s="1" customFormat="1" ht="12.75">
      <c r="C1476" s="91"/>
    </row>
    <row r="1477" s="1" customFormat="1" ht="12.75">
      <c r="C1477" s="91"/>
    </row>
    <row r="1478" s="1" customFormat="1" ht="12.75">
      <c r="C1478" s="91"/>
    </row>
    <row r="1479" s="1" customFormat="1" ht="12.75">
      <c r="C1479" s="91"/>
    </row>
    <row r="1480" s="1" customFormat="1" ht="12.75">
      <c r="C1480" s="91"/>
    </row>
    <row r="1481" s="1" customFormat="1" ht="12.75">
      <c r="C1481" s="91"/>
    </row>
    <row r="1482" s="1" customFormat="1" ht="12.75">
      <c r="C1482" s="91"/>
    </row>
    <row r="1483" s="1" customFormat="1" ht="12.75">
      <c r="C1483" s="91"/>
    </row>
    <row r="1484" s="1" customFormat="1" ht="12.75">
      <c r="C1484" s="91"/>
    </row>
    <row r="1485" s="1" customFormat="1" ht="12.75">
      <c r="C1485" s="91"/>
    </row>
    <row r="1486" s="1" customFormat="1" ht="12.75">
      <c r="C1486" s="91"/>
    </row>
    <row r="1487" s="1" customFormat="1" ht="12.75">
      <c r="C1487" s="91"/>
    </row>
    <row r="1488" s="1" customFormat="1" ht="12.75">
      <c r="C1488" s="91"/>
    </row>
    <row r="1489" s="1" customFormat="1" ht="12.75">
      <c r="C1489" s="91"/>
    </row>
    <row r="1490" s="1" customFormat="1" ht="12.75">
      <c r="C1490" s="91"/>
    </row>
    <row r="1491" s="1" customFormat="1" ht="12.75">
      <c r="C1491" s="91"/>
    </row>
    <row r="1492" s="1" customFormat="1" ht="12.75">
      <c r="C1492" s="91"/>
    </row>
    <row r="1493" s="1" customFormat="1" ht="12.75">
      <c r="C1493" s="91"/>
    </row>
    <row r="1494" s="1" customFormat="1" ht="12.75">
      <c r="C1494" s="91"/>
    </row>
    <row r="1495" s="1" customFormat="1" ht="12.75">
      <c r="C1495" s="91"/>
    </row>
    <row r="1496" s="1" customFormat="1" ht="12.75">
      <c r="C1496" s="91"/>
    </row>
    <row r="1497" s="1" customFormat="1" ht="12.75">
      <c r="C1497" s="91"/>
    </row>
    <row r="1498" s="1" customFormat="1" ht="12.75">
      <c r="C1498" s="91"/>
    </row>
    <row r="1499" s="1" customFormat="1" ht="12.75">
      <c r="C1499" s="91"/>
    </row>
    <row r="1500" s="1" customFormat="1" ht="12.75">
      <c r="C1500" s="91"/>
    </row>
    <row r="1501" s="1" customFormat="1" ht="12.75">
      <c r="C1501" s="91"/>
    </row>
    <row r="1502" s="1" customFormat="1" ht="12.75">
      <c r="C1502" s="91"/>
    </row>
    <row r="1503" s="1" customFormat="1" ht="12.75">
      <c r="C1503" s="91"/>
    </row>
    <row r="1504" s="1" customFormat="1" ht="12.75">
      <c r="C1504" s="91"/>
    </row>
    <row r="1505" s="1" customFormat="1" ht="12.75">
      <c r="C1505" s="91"/>
    </row>
    <row r="1506" s="1" customFormat="1" ht="12.75">
      <c r="C1506" s="91"/>
    </row>
    <row r="1507" s="1" customFormat="1" ht="12.75">
      <c r="C1507" s="91"/>
    </row>
    <row r="1508" s="1" customFormat="1" ht="12.75">
      <c r="C1508" s="91"/>
    </row>
    <row r="1509" s="1" customFormat="1" ht="12.75">
      <c r="C1509" s="91"/>
    </row>
    <row r="1510" s="1" customFormat="1" ht="12.75">
      <c r="C1510" s="91"/>
    </row>
    <row r="1511" s="1" customFormat="1" ht="12.75">
      <c r="C1511" s="91"/>
    </row>
    <row r="1512" s="1" customFormat="1" ht="12.75">
      <c r="C1512" s="91"/>
    </row>
    <row r="1513" s="1" customFormat="1" ht="12.75">
      <c r="C1513" s="91"/>
    </row>
    <row r="1514" s="1" customFormat="1" ht="12.75">
      <c r="C1514" s="91"/>
    </row>
    <row r="1515" s="1" customFormat="1" ht="12.75">
      <c r="C1515" s="91"/>
    </row>
    <row r="1516" s="1" customFormat="1" ht="12.75">
      <c r="C1516" s="91"/>
    </row>
    <row r="1517" s="1" customFormat="1" ht="12.75">
      <c r="C1517" s="91"/>
    </row>
    <row r="1518" s="1" customFormat="1" ht="12.75">
      <c r="C1518" s="91"/>
    </row>
    <row r="1519" s="1" customFormat="1" ht="12.75">
      <c r="C1519" s="91"/>
    </row>
    <row r="1520" s="1" customFormat="1" ht="12.75">
      <c r="C1520" s="91"/>
    </row>
    <row r="1521" s="1" customFormat="1" ht="12.75">
      <c r="C1521" s="91"/>
    </row>
    <row r="1522" s="1" customFormat="1" ht="12.75">
      <c r="C1522" s="91"/>
    </row>
    <row r="1523" s="1" customFormat="1" ht="12.75">
      <c r="C1523" s="91"/>
    </row>
    <row r="1524" s="1" customFormat="1" ht="12.75">
      <c r="C1524" s="91"/>
    </row>
    <row r="1525" s="1" customFormat="1" ht="12.75">
      <c r="C1525" s="91"/>
    </row>
    <row r="1526" s="1" customFormat="1" ht="12.75">
      <c r="C1526" s="91"/>
    </row>
    <row r="1527" s="1" customFormat="1" ht="12.75">
      <c r="C1527" s="91"/>
    </row>
    <row r="1528" s="1" customFormat="1" ht="12.75">
      <c r="C1528" s="91"/>
    </row>
    <row r="1529" s="1" customFormat="1" ht="12.75">
      <c r="C1529" s="91"/>
    </row>
    <row r="1530" s="1" customFormat="1" ht="12.75">
      <c r="C1530" s="91"/>
    </row>
    <row r="1531" s="1" customFormat="1" ht="12.75">
      <c r="C1531" s="91"/>
    </row>
    <row r="1532" s="1" customFormat="1" ht="12.75">
      <c r="C1532" s="91"/>
    </row>
    <row r="1533" s="1" customFormat="1" ht="12.75">
      <c r="C1533" s="91"/>
    </row>
    <row r="1534" s="1" customFormat="1" ht="12.75">
      <c r="C1534" s="91"/>
    </row>
    <row r="1535" s="1" customFormat="1" ht="12.75">
      <c r="C1535" s="91"/>
    </row>
    <row r="1536" s="1" customFormat="1" ht="12.75">
      <c r="C1536" s="91"/>
    </row>
    <row r="1537" s="1" customFormat="1" ht="12.75">
      <c r="C1537" s="91"/>
    </row>
    <row r="1538" s="1" customFormat="1" ht="12.75">
      <c r="C1538" s="91"/>
    </row>
    <row r="1539" s="1" customFormat="1" ht="12.75">
      <c r="C1539" s="91"/>
    </row>
    <row r="1540" s="1" customFormat="1" ht="12.75">
      <c r="C1540" s="91"/>
    </row>
    <row r="1541" s="1" customFormat="1" ht="12.75">
      <c r="C1541" s="91"/>
    </row>
    <row r="1542" s="1" customFormat="1" ht="12.75">
      <c r="C1542" s="91"/>
    </row>
    <row r="1543" s="1" customFormat="1" ht="12.75">
      <c r="C1543" s="91"/>
    </row>
    <row r="1544" s="1" customFormat="1" ht="12.75">
      <c r="C1544" s="91"/>
    </row>
    <row r="1545" s="1" customFormat="1" ht="12.75">
      <c r="C1545" s="91"/>
    </row>
    <row r="1546" s="1" customFormat="1" ht="12.75">
      <c r="C1546" s="91"/>
    </row>
    <row r="1547" s="1" customFormat="1" ht="12.75">
      <c r="C1547" s="91"/>
    </row>
    <row r="1548" s="1" customFormat="1" ht="12.75">
      <c r="C1548" s="91"/>
    </row>
    <row r="1549" s="1" customFormat="1" ht="12.75">
      <c r="C1549" s="91"/>
    </row>
    <row r="1550" s="1" customFormat="1" ht="12.75">
      <c r="C1550" s="91"/>
    </row>
    <row r="1551" s="1" customFormat="1" ht="12.75">
      <c r="C1551" s="91"/>
    </row>
    <row r="1552" s="1" customFormat="1" ht="12.75">
      <c r="C1552" s="91"/>
    </row>
    <row r="1553" s="1" customFormat="1" ht="12.75">
      <c r="C1553" s="91"/>
    </row>
    <row r="1554" s="1" customFormat="1" ht="12.75">
      <c r="C1554" s="91"/>
    </row>
    <row r="1555" s="1" customFormat="1" ht="12.75">
      <c r="C1555" s="91"/>
    </row>
    <row r="1556" s="1" customFormat="1" ht="12.75">
      <c r="C1556" s="91"/>
    </row>
    <row r="1557" s="1" customFormat="1" ht="12.75">
      <c r="C1557" s="91"/>
    </row>
    <row r="1558" s="1" customFormat="1" ht="12.75">
      <c r="C1558" s="91"/>
    </row>
    <row r="1559" s="1" customFormat="1" ht="12.75">
      <c r="C1559" s="91"/>
    </row>
    <row r="1560" s="1" customFormat="1" ht="12.75">
      <c r="C1560" s="91"/>
    </row>
    <row r="1561" s="1" customFormat="1" ht="12.75">
      <c r="C1561" s="91"/>
    </row>
    <row r="1562" s="1" customFormat="1" ht="12.75">
      <c r="C1562" s="91"/>
    </row>
    <row r="1563" s="1" customFormat="1" ht="12.75">
      <c r="C1563" s="91"/>
    </row>
    <row r="1564" s="1" customFormat="1" ht="12.75">
      <c r="C1564" s="91"/>
    </row>
    <row r="1565" s="1" customFormat="1" ht="12.75">
      <c r="C1565" s="91"/>
    </row>
    <row r="1566" s="1" customFormat="1" ht="12.75">
      <c r="C1566" s="91"/>
    </row>
    <row r="1567" s="1" customFormat="1" ht="12.75">
      <c r="C1567" s="91"/>
    </row>
    <row r="1568" s="1" customFormat="1" ht="12.75">
      <c r="C1568" s="91"/>
    </row>
    <row r="1569" s="1" customFormat="1" ht="12.75">
      <c r="C1569" s="91"/>
    </row>
    <row r="1570" s="1" customFormat="1" ht="12.75">
      <c r="C1570" s="91"/>
    </row>
    <row r="1571" s="1" customFormat="1" ht="12.75">
      <c r="C1571" s="91"/>
    </row>
    <row r="1572" s="1" customFormat="1" ht="12.75">
      <c r="C1572" s="91"/>
    </row>
    <row r="1573" s="1" customFormat="1" ht="12.75">
      <c r="C1573" s="91"/>
    </row>
    <row r="1574" s="1" customFormat="1" ht="12.75">
      <c r="C1574" s="91"/>
    </row>
    <row r="1575" s="1" customFormat="1" ht="12.75">
      <c r="C1575" s="91"/>
    </row>
    <row r="1576" s="1" customFormat="1" ht="12.75">
      <c r="C1576" s="91"/>
    </row>
    <row r="1577" s="1" customFormat="1" ht="12.75">
      <c r="C1577" s="91"/>
    </row>
    <row r="1578" s="1" customFormat="1" ht="12.75">
      <c r="C1578" s="91"/>
    </row>
    <row r="1579" s="1" customFormat="1" ht="12.75">
      <c r="C1579" s="91"/>
    </row>
    <row r="1580" s="1" customFormat="1" ht="12.75">
      <c r="C1580" s="91"/>
    </row>
    <row r="1581" s="1" customFormat="1" ht="12.75">
      <c r="C1581" s="91"/>
    </row>
    <row r="1582" s="1" customFormat="1" ht="12.75">
      <c r="C1582" s="91"/>
    </row>
    <row r="1583" s="1" customFormat="1" ht="12.75">
      <c r="C1583" s="91"/>
    </row>
    <row r="1584" s="1" customFormat="1" ht="12.75">
      <c r="C1584" s="91"/>
    </row>
    <row r="1585" s="1" customFormat="1" ht="12.75">
      <c r="C1585" s="91"/>
    </row>
    <row r="1586" s="1" customFormat="1" ht="12.75">
      <c r="C1586" s="91"/>
    </row>
    <row r="1587" s="1" customFormat="1" ht="12.75">
      <c r="C1587" s="91"/>
    </row>
    <row r="1588" s="1" customFormat="1" ht="12.75">
      <c r="C1588" s="91"/>
    </row>
    <row r="1589" s="1" customFormat="1" ht="12.75">
      <c r="C1589" s="91"/>
    </row>
    <row r="1590" s="1" customFormat="1" ht="12.75">
      <c r="C1590" s="91"/>
    </row>
    <row r="1591" s="1" customFormat="1" ht="12.75">
      <c r="C1591" s="91"/>
    </row>
    <row r="1592" s="1" customFormat="1" ht="12.75">
      <c r="C1592" s="91"/>
    </row>
    <row r="1593" s="1" customFormat="1" ht="12.75">
      <c r="C1593" s="91"/>
    </row>
    <row r="1594" s="1" customFormat="1" ht="12.75">
      <c r="C1594" s="91"/>
    </row>
    <row r="1595" s="1" customFormat="1" ht="12.75">
      <c r="C1595" s="91"/>
    </row>
    <row r="1596" s="1" customFormat="1" ht="12.75">
      <c r="C1596" s="91"/>
    </row>
    <row r="1597" s="1" customFormat="1" ht="12.75">
      <c r="C1597" s="91"/>
    </row>
    <row r="1598" s="1" customFormat="1" ht="12.75">
      <c r="C1598" s="91"/>
    </row>
    <row r="1599" s="1" customFormat="1" ht="12.75">
      <c r="C1599" s="91"/>
    </row>
    <row r="1600" s="1" customFormat="1" ht="12.75">
      <c r="C1600" s="91"/>
    </row>
    <row r="1601" s="1" customFormat="1" ht="12.75">
      <c r="C1601" s="91"/>
    </row>
    <row r="1602" s="1" customFormat="1" ht="12.75">
      <c r="C1602" s="91"/>
    </row>
    <row r="1603" s="1" customFormat="1" ht="12.75">
      <c r="C1603" s="91"/>
    </row>
    <row r="1604" s="1" customFormat="1" ht="12.75">
      <c r="C1604" s="91"/>
    </row>
    <row r="1605" s="1" customFormat="1" ht="12.75">
      <c r="C1605" s="91"/>
    </row>
    <row r="1606" s="1" customFormat="1" ht="12.75">
      <c r="C1606" s="91"/>
    </row>
    <row r="1607" s="1" customFormat="1" ht="12.75">
      <c r="C1607" s="91"/>
    </row>
    <row r="1608" s="1" customFormat="1" ht="12.75">
      <c r="C1608" s="91"/>
    </row>
    <row r="1609" s="1" customFormat="1" ht="12.75">
      <c r="C1609" s="91"/>
    </row>
    <row r="1610" s="1" customFormat="1" ht="12.75">
      <c r="C1610" s="91"/>
    </row>
    <row r="1611" s="1" customFormat="1" ht="12.75">
      <c r="C1611" s="91"/>
    </row>
    <row r="1612" s="1" customFormat="1" ht="12.75">
      <c r="C1612" s="91"/>
    </row>
    <row r="1613" s="1" customFormat="1" ht="12.75">
      <c r="C1613" s="91"/>
    </row>
    <row r="1614" s="1" customFormat="1" ht="12.75">
      <c r="C1614" s="91"/>
    </row>
    <row r="1615" s="1" customFormat="1" ht="12.75">
      <c r="C1615" s="91"/>
    </row>
    <row r="1616" s="1" customFormat="1" ht="12.75">
      <c r="C1616" s="91"/>
    </row>
    <row r="1617" s="1" customFormat="1" ht="12.75">
      <c r="C1617" s="91"/>
    </row>
    <row r="1618" s="1" customFormat="1" ht="12.75">
      <c r="C1618" s="91"/>
    </row>
    <row r="1619" s="1" customFormat="1" ht="12.75">
      <c r="C1619" s="91"/>
    </row>
    <row r="1620" s="1" customFormat="1" ht="12.75">
      <c r="C1620" s="91"/>
    </row>
    <row r="1621" s="1" customFormat="1" ht="12.75">
      <c r="C1621" s="91"/>
    </row>
    <row r="1622" s="1" customFormat="1" ht="12.75">
      <c r="C1622" s="91"/>
    </row>
    <row r="1623" s="1" customFormat="1" ht="12.75">
      <c r="C1623" s="91"/>
    </row>
    <row r="1624" s="1" customFormat="1" ht="12.75">
      <c r="C1624" s="91"/>
    </row>
    <row r="1625" s="1" customFormat="1" ht="12.75">
      <c r="C1625" s="91"/>
    </row>
    <row r="1626" s="1" customFormat="1" ht="12.75">
      <c r="C1626" s="91"/>
    </row>
    <row r="1627" s="1" customFormat="1" ht="12.75">
      <c r="C1627" s="91"/>
    </row>
    <row r="1628" s="1" customFormat="1" ht="12.75">
      <c r="C1628" s="91"/>
    </row>
    <row r="1629" s="1" customFormat="1" ht="12.75">
      <c r="C1629" s="91"/>
    </row>
    <row r="1630" s="1" customFormat="1" ht="12.75">
      <c r="C1630" s="91"/>
    </row>
    <row r="1631" s="1" customFormat="1" ht="12.75">
      <c r="C1631" s="91"/>
    </row>
    <row r="1632" s="1" customFormat="1" ht="12.75">
      <c r="C1632" s="91"/>
    </row>
    <row r="1633" s="1" customFormat="1" ht="12.75">
      <c r="C1633" s="91"/>
    </row>
    <row r="1634" s="1" customFormat="1" ht="12.75">
      <c r="C1634" s="91"/>
    </row>
    <row r="1635" s="1" customFormat="1" ht="12.75">
      <c r="C1635" s="91"/>
    </row>
    <row r="1636" s="1" customFormat="1" ht="12.75">
      <c r="C1636" s="91"/>
    </row>
    <row r="1637" s="1" customFormat="1" ht="12.75">
      <c r="C1637" s="91"/>
    </row>
    <row r="1638" s="1" customFormat="1" ht="12.75">
      <c r="C1638" s="91"/>
    </row>
    <row r="1639" s="1" customFormat="1" ht="12.75">
      <c r="C1639" s="91"/>
    </row>
    <row r="1640" s="1" customFormat="1" ht="12.75">
      <c r="C1640" s="91"/>
    </row>
    <row r="1641" s="1" customFormat="1" ht="12.75">
      <c r="C1641" s="91"/>
    </row>
    <row r="1642" s="1" customFormat="1" ht="12.75">
      <c r="C1642" s="91"/>
    </row>
    <row r="1643" s="1" customFormat="1" ht="12.75">
      <c r="C1643" s="91"/>
    </row>
    <row r="1644" s="1" customFormat="1" ht="12.75">
      <c r="C1644" s="91"/>
    </row>
    <row r="1645" s="1" customFormat="1" ht="12.75">
      <c r="C1645" s="91"/>
    </row>
    <row r="1646" s="1" customFormat="1" ht="12.75">
      <c r="C1646" s="91"/>
    </row>
    <row r="1647" s="1" customFormat="1" ht="12.75">
      <c r="C1647" s="91"/>
    </row>
    <row r="1648" s="1" customFormat="1" ht="12.75">
      <c r="C1648" s="91"/>
    </row>
    <row r="1649" s="1" customFormat="1" ht="12.75">
      <c r="C1649" s="91"/>
    </row>
    <row r="1650" s="1" customFormat="1" ht="12.75">
      <c r="C1650" s="91"/>
    </row>
    <row r="1651" s="1" customFormat="1" ht="12.75">
      <c r="C1651" s="91"/>
    </row>
    <row r="1652" s="1" customFormat="1" ht="12.75">
      <c r="C1652" s="91"/>
    </row>
    <row r="1653" s="1" customFormat="1" ht="12.75">
      <c r="C1653" s="91"/>
    </row>
    <row r="1654" s="1" customFormat="1" ht="12.75">
      <c r="C1654" s="91"/>
    </row>
    <row r="1655" s="1" customFormat="1" ht="12.75">
      <c r="C1655" s="91"/>
    </row>
    <row r="1656" s="1" customFormat="1" ht="12.75">
      <c r="C1656" s="91"/>
    </row>
    <row r="1657" s="1" customFormat="1" ht="12.75">
      <c r="C1657" s="91"/>
    </row>
    <row r="1658" s="1" customFormat="1" ht="12.75">
      <c r="C1658" s="91"/>
    </row>
    <row r="1659" s="1" customFormat="1" ht="12.75">
      <c r="C1659" s="91"/>
    </row>
    <row r="1660" s="1" customFormat="1" ht="12.75">
      <c r="C1660" s="91"/>
    </row>
    <row r="1661" s="1" customFormat="1" ht="12.75">
      <c r="C1661" s="91"/>
    </row>
    <row r="1662" s="1" customFormat="1" ht="12.75">
      <c r="C1662" s="91"/>
    </row>
    <row r="1663" s="1" customFormat="1" ht="12.75">
      <c r="C1663" s="91"/>
    </row>
    <row r="1664" s="1" customFormat="1" ht="12.75">
      <c r="C1664" s="91"/>
    </row>
    <row r="1665" s="1" customFormat="1" ht="12.75">
      <c r="C1665" s="91"/>
    </row>
    <row r="1666" s="1" customFormat="1" ht="12.75">
      <c r="C1666" s="91"/>
    </row>
    <row r="1667" s="1" customFormat="1" ht="12.75">
      <c r="C1667" s="91"/>
    </row>
    <row r="1668" s="1" customFormat="1" ht="12.75">
      <c r="C1668" s="91"/>
    </row>
    <row r="1669" s="1" customFormat="1" ht="12.75">
      <c r="C1669" s="91"/>
    </row>
    <row r="1670" s="1" customFormat="1" ht="12.75">
      <c r="C1670" s="91"/>
    </row>
    <row r="1671" s="1" customFormat="1" ht="12.75">
      <c r="C1671" s="91"/>
    </row>
    <row r="1672" s="1" customFormat="1" ht="12.75">
      <c r="C1672" s="91"/>
    </row>
    <row r="1673" s="1" customFormat="1" ht="12.75">
      <c r="C1673" s="91"/>
    </row>
    <row r="1674" s="1" customFormat="1" ht="12.75">
      <c r="C1674" s="91"/>
    </row>
    <row r="1675" s="1" customFormat="1" ht="12.75">
      <c r="C1675" s="91"/>
    </row>
    <row r="1676" s="1" customFormat="1" ht="12.75">
      <c r="C1676" s="91"/>
    </row>
    <row r="1677" s="1" customFormat="1" ht="12.75">
      <c r="C1677" s="91"/>
    </row>
    <row r="1678" s="1" customFormat="1" ht="12.75">
      <c r="C1678" s="91"/>
    </row>
    <row r="1679" s="1" customFormat="1" ht="12.75">
      <c r="C1679" s="91"/>
    </row>
    <row r="1680" s="1" customFormat="1" ht="12.75">
      <c r="C1680" s="91"/>
    </row>
    <row r="1681" s="1" customFormat="1" ht="12.75">
      <c r="C1681" s="91"/>
    </row>
    <row r="1682" s="1" customFormat="1" ht="12.75">
      <c r="C1682" s="91"/>
    </row>
    <row r="1683" s="1" customFormat="1" ht="12.75">
      <c r="C1683" s="91"/>
    </row>
    <row r="1684" s="1" customFormat="1" ht="12.75">
      <c r="C1684" s="91"/>
    </row>
    <row r="1685" s="1" customFormat="1" ht="12.75">
      <c r="C1685" s="91"/>
    </row>
    <row r="1686" s="1" customFormat="1" ht="12.75">
      <c r="C1686" s="91"/>
    </row>
    <row r="1687" s="1" customFormat="1" ht="12.75">
      <c r="C1687" s="91"/>
    </row>
    <row r="1688" s="1" customFormat="1" ht="12.75">
      <c r="C1688" s="91"/>
    </row>
    <row r="1689" s="1" customFormat="1" ht="12.75">
      <c r="C1689" s="91"/>
    </row>
    <row r="1690" s="1" customFormat="1" ht="12.75">
      <c r="C1690" s="91"/>
    </row>
    <row r="1691" s="1" customFormat="1" ht="12.75">
      <c r="C1691" s="91"/>
    </row>
    <row r="1692" s="1" customFormat="1" ht="12.75">
      <c r="C1692" s="91"/>
    </row>
    <row r="1693" s="1" customFormat="1" ht="12.75">
      <c r="C1693" s="91"/>
    </row>
    <row r="1694" s="1" customFormat="1" ht="12.75">
      <c r="C1694" s="91"/>
    </row>
    <row r="1695" s="1" customFormat="1" ht="12.75">
      <c r="C1695" s="91"/>
    </row>
    <row r="1696" s="1" customFormat="1" ht="12.75">
      <c r="C1696" s="91"/>
    </row>
    <row r="1697" s="1" customFormat="1" ht="12.75">
      <c r="C1697" s="91"/>
    </row>
    <row r="1698" s="1" customFormat="1" ht="12.75">
      <c r="C1698" s="91"/>
    </row>
    <row r="1699" s="1" customFormat="1" ht="12.75">
      <c r="C1699" s="91"/>
    </row>
    <row r="1700" s="1" customFormat="1" ht="12.75">
      <c r="C1700" s="91"/>
    </row>
    <row r="1701" s="1" customFormat="1" ht="12.75">
      <c r="C1701" s="91"/>
    </row>
    <row r="1702" s="1" customFormat="1" ht="12.75">
      <c r="C1702" s="91"/>
    </row>
    <row r="1703" s="1" customFormat="1" ht="12.75">
      <c r="C1703" s="91"/>
    </row>
    <row r="1704" s="1" customFormat="1" ht="12.75">
      <c r="C1704" s="91"/>
    </row>
    <row r="1705" s="1" customFormat="1" ht="12.75">
      <c r="C1705" s="91"/>
    </row>
    <row r="1706" s="1" customFormat="1" ht="12.75">
      <c r="C1706" s="91"/>
    </row>
    <row r="1707" s="1" customFormat="1" ht="12.75">
      <c r="C1707" s="91"/>
    </row>
    <row r="1708" s="1" customFormat="1" ht="12.75">
      <c r="C1708" s="91"/>
    </row>
    <row r="1709" s="1" customFormat="1" ht="12.75">
      <c r="C1709" s="91"/>
    </row>
    <row r="1710" s="1" customFormat="1" ht="12.75">
      <c r="C1710" s="91"/>
    </row>
    <row r="1711" s="1" customFormat="1" ht="12.75">
      <c r="C1711" s="91"/>
    </row>
    <row r="1712" s="1" customFormat="1" ht="12.75">
      <c r="C1712" s="91"/>
    </row>
    <row r="1713" s="1" customFormat="1" ht="12.75">
      <c r="C1713" s="91"/>
    </row>
    <row r="1714" s="1" customFormat="1" ht="12.75">
      <c r="C1714" s="91"/>
    </row>
    <row r="1715" s="1" customFormat="1" ht="12.75">
      <c r="C1715" s="91"/>
    </row>
    <row r="1716" s="1" customFormat="1" ht="12.75">
      <c r="C1716" s="91"/>
    </row>
    <row r="1717" s="1" customFormat="1" ht="12.75">
      <c r="C1717" s="91"/>
    </row>
    <row r="1718" s="1" customFormat="1" ht="12.75">
      <c r="C1718" s="91"/>
    </row>
    <row r="1719" s="1" customFormat="1" ht="12.75">
      <c r="C1719" s="91"/>
    </row>
    <row r="1720" s="1" customFormat="1" ht="12.75">
      <c r="C1720" s="91"/>
    </row>
    <row r="1721" s="1" customFormat="1" ht="12.75">
      <c r="C1721" s="91"/>
    </row>
    <row r="1722" s="1" customFormat="1" ht="12.75">
      <c r="C1722" s="91"/>
    </row>
    <row r="1723" s="1" customFormat="1" ht="12.75">
      <c r="C1723" s="91"/>
    </row>
    <row r="1724" s="1" customFormat="1" ht="12.75">
      <c r="C1724" s="91"/>
    </row>
    <row r="1725" s="1" customFormat="1" ht="12.75">
      <c r="C1725" s="91"/>
    </row>
    <row r="1726" s="1" customFormat="1" ht="12.75">
      <c r="C1726" s="91"/>
    </row>
    <row r="1727" s="1" customFormat="1" ht="12.75">
      <c r="C1727" s="91"/>
    </row>
    <row r="1728" s="1" customFormat="1" ht="12.75">
      <c r="C1728" s="91"/>
    </row>
    <row r="1729" s="1" customFormat="1" ht="12.75">
      <c r="C1729" s="91"/>
    </row>
    <row r="1730" s="1" customFormat="1" ht="12.75">
      <c r="C1730" s="91"/>
    </row>
    <row r="1731" s="1" customFormat="1" ht="12.75">
      <c r="C1731" s="91"/>
    </row>
    <row r="1732" s="1" customFormat="1" ht="12.75">
      <c r="C1732" s="91"/>
    </row>
    <row r="1733" s="1" customFormat="1" ht="12.75">
      <c r="C1733" s="91"/>
    </row>
    <row r="1734" s="1" customFormat="1" ht="12.75">
      <c r="C1734" s="91"/>
    </row>
    <row r="1735" s="1" customFormat="1" ht="12.75">
      <c r="C1735" s="91"/>
    </row>
    <row r="1736" s="1" customFormat="1" ht="12.75">
      <c r="C1736" s="91"/>
    </row>
    <row r="1737" s="1" customFormat="1" ht="12.75">
      <c r="C1737" s="91"/>
    </row>
    <row r="1738" s="1" customFormat="1" ht="12.75">
      <c r="C1738" s="91"/>
    </row>
    <row r="1739" s="1" customFormat="1" ht="12.75">
      <c r="C1739" s="91"/>
    </row>
    <row r="1740" s="1" customFormat="1" ht="12.75">
      <c r="C1740" s="91"/>
    </row>
    <row r="1741" s="1" customFormat="1" ht="12.75">
      <c r="C1741" s="91"/>
    </row>
    <row r="1742" s="1" customFormat="1" ht="12.75">
      <c r="C1742" s="91"/>
    </row>
    <row r="1743" s="1" customFormat="1" ht="12.75">
      <c r="C1743" s="91"/>
    </row>
    <row r="1744" s="1" customFormat="1" ht="12.75">
      <c r="C1744" s="91"/>
    </row>
    <row r="1745" s="1" customFormat="1" ht="12.75">
      <c r="C1745" s="91"/>
    </row>
    <row r="1746" s="1" customFormat="1" ht="12.75">
      <c r="C1746" s="91"/>
    </row>
    <row r="1747" s="1" customFormat="1" ht="12.75">
      <c r="C1747" s="91"/>
    </row>
    <row r="1748" s="1" customFormat="1" ht="12.75">
      <c r="C1748" s="91"/>
    </row>
    <row r="1749" s="1" customFormat="1" ht="12.75">
      <c r="C1749" s="91"/>
    </row>
    <row r="1750" s="1" customFormat="1" ht="12.75">
      <c r="C1750" s="91"/>
    </row>
    <row r="1751" s="1" customFormat="1" ht="12.75">
      <c r="C1751" s="91"/>
    </row>
    <row r="1752" s="1" customFormat="1" ht="12.75">
      <c r="C1752" s="91"/>
    </row>
    <row r="1753" s="1" customFormat="1" ht="12.75">
      <c r="C1753" s="91"/>
    </row>
    <row r="1754" s="1" customFormat="1" ht="12.75">
      <c r="C1754" s="91"/>
    </row>
    <row r="1755" s="1" customFormat="1" ht="12.75">
      <c r="C1755" s="91"/>
    </row>
    <row r="1756" s="1" customFormat="1" ht="12.75">
      <c r="C1756" s="91"/>
    </row>
    <row r="1757" s="1" customFormat="1" ht="12.75">
      <c r="C1757" s="91"/>
    </row>
    <row r="1758" s="1" customFormat="1" ht="12.75">
      <c r="C1758" s="91"/>
    </row>
    <row r="1759" s="1" customFormat="1" ht="12.75">
      <c r="C1759" s="91"/>
    </row>
    <row r="1760" s="1" customFormat="1" ht="12.75">
      <c r="C1760" s="91"/>
    </row>
    <row r="1761" s="1" customFormat="1" ht="12.75">
      <c r="C1761" s="91"/>
    </row>
    <row r="1762" s="1" customFormat="1" ht="12.75">
      <c r="C1762" s="91"/>
    </row>
    <row r="1763" s="1" customFormat="1" ht="12.75">
      <c r="C1763" s="91"/>
    </row>
    <row r="1764" s="1" customFormat="1" ht="12.75">
      <c r="C1764" s="91"/>
    </row>
    <row r="1765" s="1" customFormat="1" ht="12.75">
      <c r="C1765" s="91"/>
    </row>
    <row r="1766" s="1" customFormat="1" ht="12.75">
      <c r="C1766" s="91"/>
    </row>
    <row r="1767" s="1" customFormat="1" ht="12.75">
      <c r="C1767" s="91"/>
    </row>
    <row r="1768" s="1" customFormat="1" ht="12.75">
      <c r="C1768" s="91"/>
    </row>
    <row r="1769" s="1" customFormat="1" ht="12.75">
      <c r="C1769" s="91"/>
    </row>
    <row r="1770" s="1" customFormat="1" ht="12.75">
      <c r="C1770" s="91"/>
    </row>
    <row r="1771" s="1" customFormat="1" ht="12.75">
      <c r="C1771" s="91"/>
    </row>
    <row r="1772" s="1" customFormat="1" ht="12.75">
      <c r="C1772" s="91"/>
    </row>
    <row r="1773" s="1" customFormat="1" ht="12.75">
      <c r="C1773" s="91"/>
    </row>
    <row r="1774" s="1" customFormat="1" ht="12.75">
      <c r="C1774" s="91"/>
    </row>
    <row r="1775" s="1" customFormat="1" ht="12.75">
      <c r="C1775" s="91"/>
    </row>
    <row r="1776" s="1" customFormat="1" ht="12.75">
      <c r="C1776" s="91"/>
    </row>
    <row r="1777" s="1" customFormat="1" ht="12.75">
      <c r="C1777" s="91"/>
    </row>
    <row r="1778" s="1" customFormat="1" ht="12.75">
      <c r="C1778" s="91"/>
    </row>
    <row r="1779" s="1" customFormat="1" ht="12.75">
      <c r="C1779" s="91"/>
    </row>
    <row r="1780" s="1" customFormat="1" ht="12.75">
      <c r="C1780" s="91"/>
    </row>
    <row r="1781" s="1" customFormat="1" ht="12.75">
      <c r="C1781" s="91"/>
    </row>
    <row r="1782" s="1" customFormat="1" ht="12.75">
      <c r="C1782" s="91"/>
    </row>
    <row r="1783" s="1" customFormat="1" ht="12.75">
      <c r="C1783" s="91"/>
    </row>
    <row r="1784" s="1" customFormat="1" ht="12.75">
      <c r="C1784" s="91"/>
    </row>
    <row r="1785" s="1" customFormat="1" ht="12.75">
      <c r="C1785" s="91"/>
    </row>
    <row r="1786" s="1" customFormat="1" ht="12.75">
      <c r="C1786" s="91"/>
    </row>
    <row r="1787" s="1" customFormat="1" ht="12.75">
      <c r="C1787" s="91"/>
    </row>
    <row r="1788" s="1" customFormat="1" ht="12.75">
      <c r="C1788" s="91"/>
    </row>
    <row r="1789" s="1" customFormat="1" ht="12.75">
      <c r="C1789" s="91"/>
    </row>
    <row r="1790" s="1" customFormat="1" ht="12.75">
      <c r="C1790" s="91"/>
    </row>
    <row r="1791" s="1" customFormat="1" ht="12.75">
      <c r="C1791" s="91"/>
    </row>
    <row r="1792" s="1" customFormat="1" ht="12.75">
      <c r="C1792" s="91"/>
    </row>
    <row r="1793" s="1" customFormat="1" ht="12.75">
      <c r="C1793" s="91"/>
    </row>
    <row r="1794" s="1" customFormat="1" ht="12.75">
      <c r="C1794" s="91"/>
    </row>
    <row r="1795" s="1" customFormat="1" ht="12.75">
      <c r="C1795" s="91"/>
    </row>
    <row r="1796" s="1" customFormat="1" ht="12.75">
      <c r="C1796" s="91"/>
    </row>
    <row r="1797" s="1" customFormat="1" ht="12.75">
      <c r="C1797" s="91"/>
    </row>
    <row r="1798" s="1" customFormat="1" ht="12.75">
      <c r="C1798" s="91"/>
    </row>
    <row r="1799" s="1" customFormat="1" ht="12.75">
      <c r="C1799" s="91"/>
    </row>
    <row r="1800" s="1" customFormat="1" ht="12.75">
      <c r="C1800" s="91"/>
    </row>
    <row r="1801" s="1" customFormat="1" ht="12.75">
      <c r="C1801" s="91"/>
    </row>
    <row r="1802" s="1" customFormat="1" ht="12.75">
      <c r="C1802" s="91"/>
    </row>
    <row r="1803" s="1" customFormat="1" ht="12.75">
      <c r="C1803" s="91"/>
    </row>
    <row r="1804" s="1" customFormat="1" ht="12.75">
      <c r="C1804" s="91"/>
    </row>
    <row r="1805" s="1" customFormat="1" ht="12.75">
      <c r="C1805" s="91"/>
    </row>
    <row r="1806" s="1" customFormat="1" ht="12.75">
      <c r="C1806" s="91"/>
    </row>
    <row r="1807" s="1" customFormat="1" ht="12.75">
      <c r="C1807" s="91"/>
    </row>
    <row r="1808" s="1" customFormat="1" ht="12.75">
      <c r="C1808" s="91"/>
    </row>
    <row r="1809" s="1" customFormat="1" ht="12.75">
      <c r="C1809" s="91"/>
    </row>
    <row r="1810" s="1" customFormat="1" ht="12.75">
      <c r="C1810" s="91"/>
    </row>
    <row r="1811" s="1" customFormat="1" ht="12.75">
      <c r="C1811" s="91"/>
    </row>
    <row r="1812" s="1" customFormat="1" ht="12.75">
      <c r="C1812" s="91"/>
    </row>
    <row r="1813" s="1" customFormat="1" ht="12.75">
      <c r="C1813" s="91"/>
    </row>
    <row r="1814" s="1" customFormat="1" ht="12.75">
      <c r="C1814" s="91"/>
    </row>
    <row r="1815" s="1" customFormat="1" ht="12.75">
      <c r="C1815" s="91"/>
    </row>
    <row r="1816" s="1" customFormat="1" ht="12.75">
      <c r="C1816" s="91"/>
    </row>
    <row r="1817" s="1" customFormat="1" ht="12.75">
      <c r="C1817" s="91"/>
    </row>
    <row r="1818" s="1" customFormat="1" ht="12.75">
      <c r="C1818" s="91"/>
    </row>
    <row r="1819" s="1" customFormat="1" ht="12.75">
      <c r="C1819" s="91"/>
    </row>
    <row r="1820" s="1" customFormat="1" ht="12.75">
      <c r="C1820" s="91"/>
    </row>
    <row r="1821" s="1" customFormat="1" ht="12.75">
      <c r="C1821" s="91"/>
    </row>
    <row r="1822" s="1" customFormat="1" ht="12.75">
      <c r="C1822" s="91"/>
    </row>
    <row r="1823" s="1" customFormat="1" ht="12.75">
      <c r="C1823" s="91"/>
    </row>
    <row r="1824" s="1" customFormat="1" ht="12.75">
      <c r="C1824" s="91"/>
    </row>
    <row r="1825" s="1" customFormat="1" ht="12.75">
      <c r="C1825" s="91"/>
    </row>
    <row r="1826" s="1" customFormat="1" ht="12.75">
      <c r="C1826" s="91"/>
    </row>
    <row r="1827" s="1" customFormat="1" ht="12.75">
      <c r="C1827" s="91"/>
    </row>
    <row r="1828" s="1" customFormat="1" ht="12.75">
      <c r="C1828" s="91"/>
    </row>
    <row r="1829" s="1" customFormat="1" ht="12.75">
      <c r="C1829" s="91"/>
    </row>
    <row r="1830" s="1" customFormat="1" ht="12.75">
      <c r="C1830" s="91"/>
    </row>
    <row r="1831" s="1" customFormat="1" ht="12.75">
      <c r="C1831" s="91"/>
    </row>
    <row r="1832" s="1" customFormat="1" ht="12.75">
      <c r="C1832" s="91"/>
    </row>
    <row r="1833" s="1" customFormat="1" ht="12.75">
      <c r="C1833" s="91"/>
    </row>
    <row r="1834" s="1" customFormat="1" ht="12.75">
      <c r="C1834" s="91"/>
    </row>
    <row r="1835" s="1" customFormat="1" ht="12.75">
      <c r="C1835" s="91"/>
    </row>
    <row r="1836" s="1" customFormat="1" ht="12.75">
      <c r="C1836" s="91"/>
    </row>
    <row r="1837" s="1" customFormat="1" ht="12.75">
      <c r="C1837" s="91"/>
    </row>
    <row r="1838" s="1" customFormat="1" ht="12.75">
      <c r="C1838" s="91"/>
    </row>
    <row r="1839" s="1" customFormat="1" ht="12.75">
      <c r="C1839" s="91"/>
    </row>
    <row r="1840" s="1" customFormat="1" ht="12.75">
      <c r="C1840" s="91"/>
    </row>
    <row r="1841" s="1" customFormat="1" ht="12.75">
      <c r="C1841" s="91"/>
    </row>
    <row r="1842" s="1" customFormat="1" ht="12.75">
      <c r="C1842" s="91"/>
    </row>
    <row r="1843" s="1" customFormat="1" ht="12.75">
      <c r="C1843" s="91"/>
    </row>
    <row r="1844" s="1" customFormat="1" ht="12.75">
      <c r="C1844" s="91"/>
    </row>
    <row r="1845" s="1" customFormat="1" ht="12.75">
      <c r="C1845" s="91"/>
    </row>
    <row r="1846" s="1" customFormat="1" ht="12.75">
      <c r="C1846" s="91"/>
    </row>
    <row r="1847" s="1" customFormat="1" ht="12.75">
      <c r="C1847" s="91"/>
    </row>
    <row r="1848" s="1" customFormat="1" ht="12.75">
      <c r="C1848" s="91"/>
    </row>
    <row r="1849" s="1" customFormat="1" ht="12.75">
      <c r="C1849" s="91"/>
    </row>
    <row r="1850" s="1" customFormat="1" ht="12.75">
      <c r="C1850" s="91"/>
    </row>
    <row r="1851" s="1" customFormat="1" ht="12.75">
      <c r="C1851" s="91"/>
    </row>
    <row r="1852" s="1" customFormat="1" ht="12.75">
      <c r="C1852" s="91"/>
    </row>
    <row r="1853" s="1" customFormat="1" ht="12.75">
      <c r="C1853" s="91"/>
    </row>
    <row r="1854" s="1" customFormat="1" ht="12.75">
      <c r="C1854" s="91"/>
    </row>
    <row r="1855" s="1" customFormat="1" ht="12.75">
      <c r="C1855" s="91"/>
    </row>
    <row r="1856" s="1" customFormat="1" ht="12.75">
      <c r="C1856" s="91"/>
    </row>
    <row r="1857" s="1" customFormat="1" ht="12.75">
      <c r="C1857" s="91"/>
    </row>
    <row r="1858" s="1" customFormat="1" ht="12.75">
      <c r="C1858" s="91"/>
    </row>
    <row r="1859" s="1" customFormat="1" ht="12.75">
      <c r="C1859" s="91"/>
    </row>
    <row r="1860" s="1" customFormat="1" ht="12.75">
      <c r="C1860" s="91"/>
    </row>
    <row r="1861" s="1" customFormat="1" ht="12.75">
      <c r="C1861" s="91"/>
    </row>
    <row r="1862" s="1" customFormat="1" ht="12.75">
      <c r="C1862" s="91"/>
    </row>
    <row r="1863" s="1" customFormat="1" ht="12.75">
      <c r="C1863" s="91"/>
    </row>
    <row r="1864" s="1" customFormat="1" ht="12.75">
      <c r="C1864" s="91"/>
    </row>
    <row r="1865" s="1" customFormat="1" ht="12.75">
      <c r="C1865" s="91"/>
    </row>
    <row r="1866" s="1" customFormat="1" ht="12.75">
      <c r="C1866" s="91"/>
    </row>
    <row r="1867" s="1" customFormat="1" ht="12.75">
      <c r="C1867" s="91"/>
    </row>
    <row r="1868" s="1" customFormat="1" ht="12.75">
      <c r="C1868" s="91"/>
    </row>
    <row r="1869" s="1" customFormat="1" ht="12.75">
      <c r="C1869" s="91"/>
    </row>
    <row r="1870" s="1" customFormat="1" ht="12.75">
      <c r="C1870" s="91"/>
    </row>
    <row r="1871" s="1" customFormat="1" ht="12.75">
      <c r="C1871" s="91"/>
    </row>
    <row r="1872" s="1" customFormat="1" ht="12.75">
      <c r="C1872" s="91"/>
    </row>
    <row r="1873" s="1" customFormat="1" ht="12.75">
      <c r="C1873" s="91"/>
    </row>
    <row r="1874" s="1" customFormat="1" ht="12.75">
      <c r="C1874" s="91"/>
    </row>
    <row r="1875" s="1" customFormat="1" ht="12.75">
      <c r="C1875" s="91"/>
    </row>
    <row r="1876" s="1" customFormat="1" ht="12.75">
      <c r="C1876" s="91"/>
    </row>
    <row r="1877" s="1" customFormat="1" ht="12.75">
      <c r="C1877" s="91"/>
    </row>
    <row r="1878" s="1" customFormat="1" ht="12.75">
      <c r="C1878" s="91"/>
    </row>
    <row r="1879" s="1" customFormat="1" ht="12.75">
      <c r="C1879" s="91"/>
    </row>
    <row r="1880" s="1" customFormat="1" ht="12.75">
      <c r="C1880" s="91"/>
    </row>
    <row r="1881" s="1" customFormat="1" ht="12.75">
      <c r="C1881" s="91"/>
    </row>
    <row r="1882" s="1" customFormat="1" ht="12.75">
      <c r="C1882" s="91"/>
    </row>
    <row r="1883" s="1" customFormat="1" ht="12.75">
      <c r="C1883" s="91"/>
    </row>
    <row r="1884" s="1" customFormat="1" ht="12.75">
      <c r="C1884" s="91"/>
    </row>
    <row r="1885" s="1" customFormat="1" ht="12.75">
      <c r="C1885" s="91"/>
    </row>
    <row r="1886" s="1" customFormat="1" ht="12.75">
      <c r="C1886" s="91"/>
    </row>
    <row r="1887" s="1" customFormat="1" ht="12.75">
      <c r="C1887" s="91"/>
    </row>
    <row r="1888" s="1" customFormat="1" ht="12.75">
      <c r="C1888" s="91"/>
    </row>
    <row r="1889" s="1" customFormat="1" ht="12.75">
      <c r="C1889" s="91"/>
    </row>
    <row r="1890" s="1" customFormat="1" ht="12.75">
      <c r="C1890" s="91"/>
    </row>
    <row r="1891" s="1" customFormat="1" ht="12.75">
      <c r="C1891" s="91"/>
    </row>
    <row r="1892" s="1" customFormat="1" ht="12.75">
      <c r="C1892" s="91"/>
    </row>
    <row r="1893" s="1" customFormat="1" ht="12.75">
      <c r="C1893" s="91"/>
    </row>
    <row r="1894" s="1" customFormat="1" ht="12.75">
      <c r="C1894" s="91"/>
    </row>
    <row r="1895" s="1" customFormat="1" ht="12.75">
      <c r="C1895" s="91"/>
    </row>
    <row r="1896" s="1" customFormat="1" ht="12.75">
      <c r="C1896" s="91"/>
    </row>
    <row r="1897" s="1" customFormat="1" ht="12.75">
      <c r="C1897" s="91"/>
    </row>
    <row r="1898" s="1" customFormat="1" ht="12.75">
      <c r="C1898" s="91"/>
    </row>
    <row r="1899" s="1" customFormat="1" ht="12.75">
      <c r="C1899" s="91"/>
    </row>
    <row r="1900" s="1" customFormat="1" ht="12.75">
      <c r="C1900" s="91"/>
    </row>
    <row r="1901" s="1" customFormat="1" ht="12.75">
      <c r="C1901" s="91"/>
    </row>
    <row r="1902" s="1" customFormat="1" ht="12.75">
      <c r="C1902" s="91"/>
    </row>
    <row r="1903" s="1" customFormat="1" ht="12.75">
      <c r="C1903" s="91"/>
    </row>
    <row r="1904" s="1" customFormat="1" ht="12.75">
      <c r="C1904" s="91"/>
    </row>
    <row r="1905" s="1" customFormat="1" ht="12.75">
      <c r="C1905" s="91"/>
    </row>
    <row r="1906" s="1" customFormat="1" ht="12.75">
      <c r="C1906" s="91"/>
    </row>
    <row r="1907" s="1" customFormat="1" ht="12.75">
      <c r="C1907" s="91"/>
    </row>
    <row r="1908" s="1" customFormat="1" ht="12.75">
      <c r="C1908" s="91"/>
    </row>
    <row r="1909" s="1" customFormat="1" ht="12.75">
      <c r="C1909" s="91"/>
    </row>
    <row r="1910" s="1" customFormat="1" ht="12.75">
      <c r="C1910" s="91"/>
    </row>
    <row r="1911" s="1" customFormat="1" ht="12.75">
      <c r="C1911" s="91"/>
    </row>
    <row r="1912" s="1" customFormat="1" ht="12.75">
      <c r="C1912" s="91"/>
    </row>
    <row r="1913" s="1" customFormat="1" ht="12.75">
      <c r="C1913" s="91"/>
    </row>
    <row r="1914" s="1" customFormat="1" ht="12.75">
      <c r="C1914" s="91"/>
    </row>
    <row r="1915" s="1" customFormat="1" ht="12.75">
      <c r="C1915" s="91"/>
    </row>
    <row r="1916" s="1" customFormat="1" ht="12.75">
      <c r="C1916" s="91"/>
    </row>
    <row r="1917" s="1" customFormat="1" ht="12.75">
      <c r="C1917" s="91"/>
    </row>
    <row r="1918" s="1" customFormat="1" ht="12.75">
      <c r="C1918" s="91"/>
    </row>
    <row r="1919" s="1" customFormat="1" ht="12.75">
      <c r="C1919" s="91"/>
    </row>
    <row r="1920" s="1" customFormat="1" ht="12.75">
      <c r="C1920" s="91"/>
    </row>
    <row r="1921" s="1" customFormat="1" ht="12.75">
      <c r="C1921" s="91"/>
    </row>
    <row r="1922" s="1" customFormat="1" ht="12.75">
      <c r="C1922" s="91"/>
    </row>
    <row r="1923" s="1" customFormat="1" ht="12.75">
      <c r="C1923" s="91"/>
    </row>
    <row r="1924" s="1" customFormat="1" ht="12.75">
      <c r="C1924" s="91"/>
    </row>
    <row r="1925" s="1" customFormat="1" ht="12.75">
      <c r="C1925" s="91"/>
    </row>
    <row r="1926" s="1" customFormat="1" ht="12.75">
      <c r="C1926" s="91"/>
    </row>
    <row r="1927" s="1" customFormat="1" ht="12.75">
      <c r="C1927" s="91"/>
    </row>
    <row r="1928" s="1" customFormat="1" ht="12.75">
      <c r="C1928" s="91"/>
    </row>
    <row r="1929" s="1" customFormat="1" ht="12.75">
      <c r="C1929" s="91"/>
    </row>
    <row r="1930" s="1" customFormat="1" ht="12.75">
      <c r="C1930" s="91"/>
    </row>
    <row r="1931" s="1" customFormat="1" ht="12.75">
      <c r="C1931" s="91"/>
    </row>
    <row r="1932" s="1" customFormat="1" ht="12.75">
      <c r="C1932" s="91"/>
    </row>
    <row r="1933" s="1" customFormat="1" ht="12.75">
      <c r="C1933" s="91"/>
    </row>
    <row r="1934" s="1" customFormat="1" ht="12.75">
      <c r="C1934" s="91"/>
    </row>
    <row r="1935" s="1" customFormat="1" ht="12.75">
      <c r="C1935" s="91"/>
    </row>
    <row r="1936" s="1" customFormat="1" ht="12.75">
      <c r="C1936" s="91"/>
    </row>
    <row r="1937" s="1" customFormat="1" ht="12.75">
      <c r="C1937" s="91"/>
    </row>
    <row r="1938" s="1" customFormat="1" ht="12.75">
      <c r="C1938" s="91"/>
    </row>
    <row r="1939" s="1" customFormat="1" ht="12.75">
      <c r="C1939" s="91"/>
    </row>
    <row r="1940" s="1" customFormat="1" ht="12.75">
      <c r="C1940" s="91"/>
    </row>
    <row r="1941" s="1" customFormat="1" ht="12.75">
      <c r="C1941" s="91"/>
    </row>
    <row r="1942" s="1" customFormat="1" ht="12.75">
      <c r="C1942" s="91"/>
    </row>
    <row r="1943" s="1" customFormat="1" ht="12.75">
      <c r="C1943" s="91"/>
    </row>
    <row r="1944" s="1" customFormat="1" ht="12.75">
      <c r="C1944" s="91"/>
    </row>
    <row r="1945" s="1" customFormat="1" ht="12.75">
      <c r="C1945" s="91"/>
    </row>
    <row r="1946" s="1" customFormat="1" ht="12.75">
      <c r="C1946" s="91"/>
    </row>
    <row r="1947" s="1" customFormat="1" ht="12.75">
      <c r="C1947" s="91"/>
    </row>
    <row r="1948" s="1" customFormat="1" ht="12.75">
      <c r="C1948" s="91"/>
    </row>
    <row r="1949" s="1" customFormat="1" ht="12.75">
      <c r="C1949" s="91"/>
    </row>
    <row r="1950" s="1" customFormat="1" ht="12.75">
      <c r="C1950" s="91"/>
    </row>
    <row r="1951" s="1" customFormat="1" ht="12.75">
      <c r="C1951" s="91"/>
    </row>
    <row r="1952" s="1" customFormat="1" ht="12.75">
      <c r="C1952" s="91"/>
    </row>
    <row r="1953" s="1" customFormat="1" ht="12.75">
      <c r="C1953" s="91"/>
    </row>
    <row r="1954" s="1" customFormat="1" ht="12.75">
      <c r="C1954" s="91"/>
    </row>
    <row r="1955" s="1" customFormat="1" ht="12.75">
      <c r="C1955" s="91"/>
    </row>
    <row r="1956" s="1" customFormat="1" ht="12.75">
      <c r="C1956" s="91"/>
    </row>
    <row r="1957" s="1" customFormat="1" ht="12.75">
      <c r="C1957" s="91"/>
    </row>
    <row r="1958" s="1" customFormat="1" ht="12.75">
      <c r="C1958" s="91"/>
    </row>
    <row r="1959" s="1" customFormat="1" ht="12.75">
      <c r="C1959" s="91"/>
    </row>
    <row r="1960" s="1" customFormat="1" ht="12.75">
      <c r="C1960" s="91"/>
    </row>
    <row r="1961" s="1" customFormat="1" ht="12.75">
      <c r="C1961" s="91"/>
    </row>
    <row r="1962" s="1" customFormat="1" ht="12.75">
      <c r="C1962" s="91"/>
    </row>
    <row r="1963" s="1" customFormat="1" ht="12.75">
      <c r="C1963" s="91"/>
    </row>
    <row r="1964" s="1" customFormat="1" ht="12.75">
      <c r="C1964" s="91"/>
    </row>
    <row r="1965" s="1" customFormat="1" ht="12.75">
      <c r="C1965" s="91"/>
    </row>
    <row r="1966" s="1" customFormat="1" ht="12.75">
      <c r="C1966" s="91"/>
    </row>
    <row r="1967" s="1" customFormat="1" ht="12.75">
      <c r="C1967" s="91"/>
    </row>
    <row r="1968" s="1" customFormat="1" ht="12.75">
      <c r="C1968" s="91"/>
    </row>
    <row r="1969" s="1" customFormat="1" ht="12.75">
      <c r="C1969" s="91"/>
    </row>
    <row r="1970" s="1" customFormat="1" ht="12.75">
      <c r="C1970" s="91"/>
    </row>
    <row r="1971" s="1" customFormat="1" ht="12.75">
      <c r="C1971" s="91"/>
    </row>
    <row r="1972" s="1" customFormat="1" ht="12.75">
      <c r="C1972" s="91"/>
    </row>
    <row r="1973" s="1" customFormat="1" ht="12.75">
      <c r="C1973" s="91"/>
    </row>
    <row r="1974" s="1" customFormat="1" ht="12.75">
      <c r="C1974" s="91"/>
    </row>
    <row r="1975" s="1" customFormat="1" ht="12.75">
      <c r="C1975" s="91"/>
    </row>
    <row r="1976" s="1" customFormat="1" ht="12.75">
      <c r="C1976" s="91"/>
    </row>
    <row r="1977" s="1" customFormat="1" ht="12.75">
      <c r="C1977" s="91"/>
    </row>
    <row r="1978" s="1" customFormat="1" ht="12.75">
      <c r="C1978" s="91"/>
    </row>
    <row r="1979" s="1" customFormat="1" ht="12.75">
      <c r="C1979" s="91"/>
    </row>
    <row r="1980" s="1" customFormat="1" ht="12.75">
      <c r="C1980" s="91"/>
    </row>
    <row r="1981" s="1" customFormat="1" ht="12.75">
      <c r="C1981" s="91"/>
    </row>
    <row r="1982" s="1" customFormat="1" ht="12.75">
      <c r="C1982" s="91"/>
    </row>
    <row r="1983" s="1" customFormat="1" ht="12.75">
      <c r="C1983" s="91"/>
    </row>
    <row r="1984" s="1" customFormat="1" ht="12.75">
      <c r="C1984" s="91"/>
    </row>
    <row r="1985" s="1" customFormat="1" ht="12.75">
      <c r="C1985" s="91"/>
    </row>
    <row r="1986" s="1" customFormat="1" ht="12.75">
      <c r="C1986" s="91"/>
    </row>
    <row r="1987" s="1" customFormat="1" ht="12.75">
      <c r="C1987" s="91"/>
    </row>
    <row r="1988" s="1" customFormat="1" ht="12.75">
      <c r="C1988" s="91"/>
    </row>
    <row r="1989" s="1" customFormat="1" ht="12.75">
      <c r="C1989" s="91"/>
    </row>
    <row r="1990" s="1" customFormat="1" ht="12.75">
      <c r="C1990" s="91"/>
    </row>
    <row r="1991" s="1" customFormat="1" ht="12.75">
      <c r="C1991" s="91"/>
    </row>
    <row r="1992" s="1" customFormat="1" ht="12.75">
      <c r="C1992" s="91"/>
    </row>
    <row r="1993" s="1" customFormat="1" ht="12.75">
      <c r="C1993" s="91"/>
    </row>
    <row r="1994" s="1" customFormat="1" ht="12.75">
      <c r="C1994" s="91"/>
    </row>
    <row r="1995" s="1" customFormat="1" ht="12.75">
      <c r="C1995" s="91"/>
    </row>
    <row r="1996" s="1" customFormat="1" ht="12.75">
      <c r="C1996" s="91"/>
    </row>
    <row r="1997" s="1" customFormat="1" ht="12.75">
      <c r="C1997" s="91"/>
    </row>
    <row r="1998" s="1" customFormat="1" ht="12.75">
      <c r="C1998" s="91"/>
    </row>
    <row r="1999" s="1" customFormat="1" ht="12.75">
      <c r="C1999" s="91"/>
    </row>
    <row r="2000" s="1" customFormat="1" ht="12.75">
      <c r="C2000" s="91"/>
    </row>
    <row r="2001" s="1" customFormat="1" ht="12.75">
      <c r="C2001" s="91"/>
    </row>
    <row r="2002" s="1" customFormat="1" ht="12.75">
      <c r="C2002" s="91"/>
    </row>
    <row r="2003" s="1" customFormat="1" ht="12.75">
      <c r="C2003" s="91"/>
    </row>
    <row r="2004" s="1" customFormat="1" ht="12.75">
      <c r="C2004" s="91"/>
    </row>
    <row r="2005" s="1" customFormat="1" ht="12.75">
      <c r="C2005" s="91"/>
    </row>
    <row r="2006" s="1" customFormat="1" ht="12.75">
      <c r="C2006" s="91"/>
    </row>
    <row r="2007" s="1" customFormat="1" ht="12.75">
      <c r="C2007" s="91"/>
    </row>
    <row r="2008" s="1" customFormat="1" ht="12.75">
      <c r="C2008" s="91"/>
    </row>
    <row r="2009" s="1" customFormat="1" ht="12.75">
      <c r="C2009" s="91"/>
    </row>
    <row r="2010" s="1" customFormat="1" ht="12.75">
      <c r="C2010" s="91"/>
    </row>
    <row r="2011" s="1" customFormat="1" ht="12.75">
      <c r="C2011" s="91"/>
    </row>
    <row r="2012" s="1" customFormat="1" ht="12.75">
      <c r="C2012" s="91"/>
    </row>
    <row r="2013" s="1" customFormat="1" ht="12.75">
      <c r="C2013" s="91"/>
    </row>
    <row r="2014" s="1" customFormat="1" ht="12.75">
      <c r="C2014" s="91"/>
    </row>
    <row r="2015" s="1" customFormat="1" ht="12.75">
      <c r="C2015" s="91"/>
    </row>
    <row r="2016" s="1" customFormat="1" ht="12.75">
      <c r="C2016" s="91"/>
    </row>
    <row r="2017" s="1" customFormat="1" ht="12.75">
      <c r="C2017" s="91"/>
    </row>
    <row r="2018" s="1" customFormat="1" ht="12.75">
      <c r="C2018" s="91"/>
    </row>
    <row r="2019" s="1" customFormat="1" ht="12.75">
      <c r="C2019" s="91"/>
    </row>
    <row r="2020" s="1" customFormat="1" ht="12.75">
      <c r="C2020" s="91"/>
    </row>
    <row r="2021" s="1" customFormat="1" ht="12.75">
      <c r="C2021" s="91"/>
    </row>
    <row r="2022" s="1" customFormat="1" ht="12.75">
      <c r="C2022" s="91"/>
    </row>
    <row r="2023" s="1" customFormat="1" ht="12.75">
      <c r="C2023" s="91"/>
    </row>
    <row r="2024" s="1" customFormat="1" ht="12.75">
      <c r="C2024" s="91"/>
    </row>
    <row r="2025" s="1" customFormat="1" ht="12.75">
      <c r="C2025" s="91"/>
    </row>
    <row r="2026" s="1" customFormat="1" ht="12.75">
      <c r="C2026" s="91"/>
    </row>
    <row r="2027" s="1" customFormat="1" ht="12.75">
      <c r="C2027" s="91"/>
    </row>
    <row r="2028" s="1" customFormat="1" ht="12.75">
      <c r="C2028" s="91"/>
    </row>
    <row r="2029" s="1" customFormat="1" ht="12.75">
      <c r="C2029" s="91"/>
    </row>
    <row r="2030" s="1" customFormat="1" ht="12.75">
      <c r="C2030" s="91"/>
    </row>
    <row r="2031" s="1" customFormat="1" ht="12.75">
      <c r="C2031" s="91"/>
    </row>
    <row r="2032" s="1" customFormat="1" ht="12.75">
      <c r="C2032" s="91"/>
    </row>
    <row r="2033" s="1" customFormat="1" ht="12.75">
      <c r="C2033" s="91"/>
    </row>
    <row r="2034" s="1" customFormat="1" ht="12.75">
      <c r="C2034" s="91"/>
    </row>
    <row r="2035" s="1" customFormat="1" ht="12.75">
      <c r="C2035" s="91"/>
    </row>
    <row r="2036" s="1" customFormat="1" ht="12.75">
      <c r="C2036" s="91"/>
    </row>
    <row r="2037" s="1" customFormat="1" ht="12.75">
      <c r="C2037" s="91"/>
    </row>
    <row r="2038" s="1" customFormat="1" ht="12.75">
      <c r="C2038" s="91"/>
    </row>
    <row r="2039" s="1" customFormat="1" ht="12.75">
      <c r="C2039" s="91"/>
    </row>
    <row r="2040" s="1" customFormat="1" ht="12.75">
      <c r="C2040" s="91"/>
    </row>
    <row r="2041" s="1" customFormat="1" ht="12.75">
      <c r="C2041" s="91"/>
    </row>
    <row r="2042" s="1" customFormat="1" ht="12.75">
      <c r="C2042" s="91"/>
    </row>
    <row r="2043" s="1" customFormat="1" ht="12.75">
      <c r="C2043" s="91"/>
    </row>
    <row r="2044" s="1" customFormat="1" ht="12.75">
      <c r="C2044" s="91"/>
    </row>
    <row r="2045" s="1" customFormat="1" ht="12.75">
      <c r="C2045" s="91"/>
    </row>
    <row r="2046" s="1" customFormat="1" ht="12.75">
      <c r="C2046" s="91"/>
    </row>
    <row r="2047" s="1" customFormat="1" ht="12.75">
      <c r="C2047" s="91"/>
    </row>
    <row r="2048" s="1" customFormat="1" ht="12.75">
      <c r="C2048" s="91"/>
    </row>
    <row r="2049" s="1" customFormat="1" ht="12.75">
      <c r="C2049" s="91"/>
    </row>
    <row r="2050" s="1" customFormat="1" ht="12.75">
      <c r="C2050" s="91"/>
    </row>
    <row r="2051" s="1" customFormat="1" ht="12.75">
      <c r="C2051" s="91"/>
    </row>
    <row r="2052" s="1" customFormat="1" ht="12.75">
      <c r="C2052" s="91"/>
    </row>
    <row r="2053" s="1" customFormat="1" ht="12.75">
      <c r="C2053" s="91"/>
    </row>
    <row r="2054" s="1" customFormat="1" ht="12.75">
      <c r="C2054" s="91"/>
    </row>
    <row r="2055" s="1" customFormat="1" ht="12.75">
      <c r="C2055" s="91"/>
    </row>
    <row r="2056" s="1" customFormat="1" ht="12.75">
      <c r="C2056" s="91"/>
    </row>
    <row r="2057" s="1" customFormat="1" ht="12.75">
      <c r="C2057" s="91"/>
    </row>
    <row r="2058" s="1" customFormat="1" ht="12.75">
      <c r="C2058" s="91"/>
    </row>
    <row r="2059" s="1" customFormat="1" ht="12.75">
      <c r="C2059" s="91"/>
    </row>
    <row r="2060" s="1" customFormat="1" ht="12.75">
      <c r="C2060" s="91"/>
    </row>
    <row r="2061" s="1" customFormat="1" ht="12.75">
      <c r="C2061" s="91"/>
    </row>
    <row r="2062" s="1" customFormat="1" ht="12.75">
      <c r="C2062" s="91"/>
    </row>
    <row r="2063" s="1" customFormat="1" ht="12.75">
      <c r="C2063" s="91"/>
    </row>
    <row r="2064" s="1" customFormat="1" ht="12.75">
      <c r="C2064" s="91"/>
    </row>
    <row r="2065" s="1" customFormat="1" ht="12.75">
      <c r="C2065" s="91"/>
    </row>
    <row r="2066" s="1" customFormat="1" ht="12.75">
      <c r="C2066" s="91"/>
    </row>
    <row r="2067" s="1" customFormat="1" ht="12.75">
      <c r="C2067" s="91"/>
    </row>
    <row r="2068" s="1" customFormat="1" ht="12.75">
      <c r="C2068" s="91"/>
    </row>
    <row r="2069" s="1" customFormat="1" ht="12.75">
      <c r="C2069" s="91"/>
    </row>
    <row r="2070" s="1" customFormat="1" ht="12.75">
      <c r="C2070" s="91"/>
    </row>
    <row r="2071" s="1" customFormat="1" ht="12.75">
      <c r="C2071" s="91"/>
    </row>
    <row r="2072" s="1" customFormat="1" ht="12.75">
      <c r="C2072" s="91"/>
    </row>
    <row r="2073" s="1" customFormat="1" ht="12.75">
      <c r="C2073" s="91"/>
    </row>
    <row r="2074" s="1" customFormat="1" ht="12.75">
      <c r="C2074" s="91"/>
    </row>
    <row r="2075" s="1" customFormat="1" ht="12.75">
      <c r="C2075" s="91"/>
    </row>
    <row r="2076" s="1" customFormat="1" ht="12.75">
      <c r="C2076" s="91"/>
    </row>
    <row r="2077" s="1" customFormat="1" ht="12.75">
      <c r="C2077" s="91"/>
    </row>
    <row r="2078" s="1" customFormat="1" ht="12.75">
      <c r="C2078" s="91"/>
    </row>
    <row r="2079" s="1" customFormat="1" ht="12.75">
      <c r="C2079" s="91"/>
    </row>
    <row r="2080" s="1" customFormat="1" ht="12.75">
      <c r="C2080" s="91"/>
    </row>
    <row r="2081" s="1" customFormat="1" ht="12.75">
      <c r="C2081" s="91"/>
    </row>
    <row r="2082" s="1" customFormat="1" ht="12.75">
      <c r="C2082" s="91"/>
    </row>
    <row r="2083" s="1" customFormat="1" ht="12.75">
      <c r="C2083" s="91"/>
    </row>
    <row r="2084" s="1" customFormat="1" ht="12.75">
      <c r="C2084" s="91"/>
    </row>
    <row r="2085" s="1" customFormat="1" ht="12.75">
      <c r="C2085" s="91"/>
    </row>
    <row r="2086" s="1" customFormat="1" ht="12.75">
      <c r="C2086" s="91"/>
    </row>
    <row r="2087" s="1" customFormat="1" ht="12.75">
      <c r="C2087" s="91"/>
    </row>
    <row r="2088" s="1" customFormat="1" ht="12.75">
      <c r="C2088" s="91"/>
    </row>
    <row r="2089" s="1" customFormat="1" ht="12.75">
      <c r="C2089" s="91"/>
    </row>
    <row r="2090" s="1" customFormat="1" ht="12.75">
      <c r="C2090" s="91"/>
    </row>
    <row r="2091" s="1" customFormat="1" ht="12.75">
      <c r="C2091" s="91"/>
    </row>
    <row r="2092" s="1" customFormat="1" ht="12.75">
      <c r="C2092" s="91"/>
    </row>
    <row r="2093" s="1" customFormat="1" ht="12.75">
      <c r="C2093" s="91"/>
    </row>
    <row r="2094" s="1" customFormat="1" ht="12.75">
      <c r="C2094" s="91"/>
    </row>
    <row r="2095" s="1" customFormat="1" ht="12.75">
      <c r="C2095" s="91"/>
    </row>
    <row r="2096" s="1" customFormat="1" ht="12.75">
      <c r="C2096" s="91"/>
    </row>
    <row r="2097" s="1" customFormat="1" ht="12.75">
      <c r="C2097" s="91"/>
    </row>
    <row r="2098" s="1" customFormat="1" ht="12.75">
      <c r="C2098" s="91"/>
    </row>
    <row r="2099" s="1" customFormat="1" ht="12.75">
      <c r="C2099" s="91"/>
    </row>
    <row r="2100" s="1" customFormat="1" ht="12.75">
      <c r="C2100" s="91"/>
    </row>
    <row r="2101" s="1" customFormat="1" ht="12.75">
      <c r="C2101" s="91"/>
    </row>
    <row r="2102" s="1" customFormat="1" ht="12.75">
      <c r="C2102" s="91"/>
    </row>
    <row r="2103" s="1" customFormat="1" ht="12.75">
      <c r="C2103" s="91"/>
    </row>
    <row r="2104" s="1" customFormat="1" ht="12.75">
      <c r="C2104" s="91"/>
    </row>
    <row r="2105" s="1" customFormat="1" ht="12.75">
      <c r="C2105" s="91"/>
    </row>
    <row r="2106" s="1" customFormat="1" ht="12.75">
      <c r="C2106" s="91"/>
    </row>
    <row r="2107" s="1" customFormat="1" ht="12.75">
      <c r="C2107" s="91"/>
    </row>
    <row r="2108" s="1" customFormat="1" ht="12.75">
      <c r="C2108" s="91"/>
    </row>
    <row r="2109" s="1" customFormat="1" ht="12.75">
      <c r="C2109" s="91"/>
    </row>
    <row r="2110" s="1" customFormat="1" ht="12.75">
      <c r="C2110" s="91"/>
    </row>
    <row r="2111" s="1" customFormat="1" ht="12.75">
      <c r="C2111" s="91"/>
    </row>
    <row r="2112" s="1" customFormat="1" ht="12.75">
      <c r="C2112" s="91"/>
    </row>
    <row r="2113" s="1" customFormat="1" ht="12.75">
      <c r="C2113" s="91"/>
    </row>
    <row r="2114" s="1" customFormat="1" ht="12.75">
      <c r="C2114" s="91"/>
    </row>
    <row r="2115" s="1" customFormat="1" ht="12.75">
      <c r="C2115" s="91"/>
    </row>
    <row r="2116" s="1" customFormat="1" ht="12.75">
      <c r="C2116" s="91"/>
    </row>
    <row r="2117" s="1" customFormat="1" ht="12.75">
      <c r="C2117" s="91"/>
    </row>
    <row r="2118" s="1" customFormat="1" ht="12.75">
      <c r="C2118" s="91"/>
    </row>
    <row r="2119" s="1" customFormat="1" ht="12.75">
      <c r="C2119" s="91"/>
    </row>
    <row r="2120" s="1" customFormat="1" ht="12.75">
      <c r="C2120" s="91"/>
    </row>
    <row r="2121" s="1" customFormat="1" ht="12.75">
      <c r="C2121" s="91"/>
    </row>
    <row r="2122" s="1" customFormat="1" ht="12.75">
      <c r="C2122" s="91"/>
    </row>
    <row r="2123" s="1" customFormat="1" ht="12.75">
      <c r="C2123" s="91"/>
    </row>
    <row r="2124" s="1" customFormat="1" ht="12.75">
      <c r="C2124" s="91"/>
    </row>
    <row r="2125" s="1" customFormat="1" ht="12.75">
      <c r="C2125" s="91"/>
    </row>
    <row r="2126" s="1" customFormat="1" ht="12.75">
      <c r="C2126" s="91"/>
    </row>
    <row r="2127" s="1" customFormat="1" ht="12.75">
      <c r="C2127" s="91"/>
    </row>
    <row r="2128" s="1" customFormat="1" ht="12.75">
      <c r="C2128" s="91"/>
    </row>
    <row r="2129" s="1" customFormat="1" ht="12.75">
      <c r="C2129" s="91"/>
    </row>
    <row r="2130" s="1" customFormat="1" ht="12.75">
      <c r="C2130" s="91"/>
    </row>
    <row r="2131" s="1" customFormat="1" ht="12.75">
      <c r="C2131" s="91"/>
    </row>
    <row r="2132" s="1" customFormat="1" ht="12.75">
      <c r="C2132" s="91"/>
    </row>
    <row r="2133" s="1" customFormat="1" ht="12.75">
      <c r="C2133" s="91"/>
    </row>
    <row r="2134" s="1" customFormat="1" ht="12.75">
      <c r="C2134" s="91"/>
    </row>
    <row r="2135" s="1" customFormat="1" ht="12.75">
      <c r="C2135" s="91"/>
    </row>
    <row r="2136" s="1" customFormat="1" ht="12.75">
      <c r="C2136" s="91"/>
    </row>
    <row r="2137" s="1" customFormat="1" ht="12.75">
      <c r="C2137" s="91"/>
    </row>
    <row r="2138" s="1" customFormat="1" ht="12.75">
      <c r="C2138" s="91"/>
    </row>
    <row r="2139" s="1" customFormat="1" ht="12.75">
      <c r="C2139" s="91"/>
    </row>
    <row r="2140" s="1" customFormat="1" ht="12.75">
      <c r="C2140" s="91"/>
    </row>
    <row r="2141" s="1" customFormat="1" ht="12.75">
      <c r="C2141" s="91"/>
    </row>
    <row r="2142" s="1" customFormat="1" ht="12.75">
      <c r="C2142" s="91"/>
    </row>
    <row r="2143" s="1" customFormat="1" ht="12.75">
      <c r="C2143" s="91"/>
    </row>
    <row r="2144" s="1" customFormat="1" ht="12.75">
      <c r="C2144" s="91"/>
    </row>
    <row r="2145" s="1" customFormat="1" ht="12.75">
      <c r="C2145" s="91"/>
    </row>
  </sheetData>
  <mergeCells count="47">
    <mergeCell ref="Q6:R6"/>
    <mergeCell ref="B2:R2"/>
    <mergeCell ref="B4:R4"/>
    <mergeCell ref="B5:E5"/>
    <mergeCell ref="F5:H5"/>
    <mergeCell ref="I5:K5"/>
    <mergeCell ref="L5:N5"/>
    <mergeCell ref="O5:P5"/>
    <mergeCell ref="Q5:R5"/>
    <mergeCell ref="B6:E6"/>
    <mergeCell ref="F6:H6"/>
    <mergeCell ref="I6:K6"/>
    <mergeCell ref="L6:N6"/>
    <mergeCell ref="O6:P6"/>
    <mergeCell ref="N14:O14"/>
    <mergeCell ref="B7:E8"/>
    <mergeCell ref="F7:H8"/>
    <mergeCell ref="I7:K8"/>
    <mergeCell ref="L7:N8"/>
    <mergeCell ref="O7:P8"/>
    <mergeCell ref="B10:R10"/>
    <mergeCell ref="B11:I11"/>
    <mergeCell ref="J11:R11"/>
    <mergeCell ref="N12:O12"/>
    <mergeCell ref="N13:O13"/>
    <mergeCell ref="Q7:R8"/>
    <mergeCell ref="N26:O26"/>
    <mergeCell ref="N15:O15"/>
    <mergeCell ref="N16:O16"/>
    <mergeCell ref="N17:O17"/>
    <mergeCell ref="N18:O18"/>
    <mergeCell ref="N19:O19"/>
    <mergeCell ref="N20:O20"/>
    <mergeCell ref="N21:O21"/>
    <mergeCell ref="N22:O22"/>
    <mergeCell ref="N23:O23"/>
    <mergeCell ref="N24:O24"/>
    <mergeCell ref="N25:O25"/>
    <mergeCell ref="N33:O33"/>
    <mergeCell ref="B34:D34"/>
    <mergeCell ref="N34:O34"/>
    <mergeCell ref="N27:O27"/>
    <mergeCell ref="N28:O28"/>
    <mergeCell ref="N29:O29"/>
    <mergeCell ref="N30:O30"/>
    <mergeCell ref="N31:O31"/>
    <mergeCell ref="N32:O32"/>
  </mergeCells>
  <printOptions/>
  <pageMargins left="0" right="0" top="0.3937007874015748" bottom="0.3937007874015748" header="0.31496062992125984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showGridLines="0" zoomScale="150" zoomScaleNormal="150" workbookViewId="0" topLeftCell="A9">
      <selection activeCell="H21" sqref="H21"/>
    </sheetView>
  </sheetViews>
  <sheetFormatPr defaultColWidth="9.140625" defaultRowHeight="12.75"/>
  <cols>
    <col min="1" max="1" width="0.71875" style="0" customWidth="1"/>
    <col min="2" max="2" width="7.421875" style="0" customWidth="1"/>
    <col min="3" max="3" width="6.140625" style="0" customWidth="1"/>
    <col min="4" max="4" width="20.140625" style="0" customWidth="1"/>
    <col min="5" max="5" width="4.57421875" style="0" customWidth="1"/>
    <col min="6" max="6" width="6.28125" style="0" customWidth="1"/>
    <col min="7" max="7" width="7.140625" style="0" customWidth="1"/>
    <col min="8" max="8" width="9.8515625" style="0" customWidth="1"/>
    <col min="9" max="9" width="11.28125" style="0" customWidth="1"/>
    <col min="10" max="10" width="16.57421875" style="0" customWidth="1"/>
    <col min="11" max="11" width="10.8515625" style="0" customWidth="1"/>
    <col min="12" max="12" width="8.421875" style="0" customWidth="1"/>
    <col min="13" max="13" width="9.7109375" style="0" customWidth="1"/>
    <col min="14" max="14" width="8.8515625" style="0" customWidth="1"/>
    <col min="15" max="15" width="15.28125" style="0" customWidth="1"/>
    <col min="16" max="16" width="0.71875" style="0" customWidth="1"/>
    <col min="17" max="57" width="9.140625" style="1" customWidth="1"/>
  </cols>
  <sheetData>
    <row r="1" spans="1:16" ht="12.75">
      <c r="A1" s="7"/>
      <c r="B1" s="8"/>
      <c r="C1" s="9"/>
      <c r="D1" s="8"/>
      <c r="E1" s="10"/>
      <c r="F1" s="11"/>
      <c r="G1" s="8"/>
      <c r="H1" s="12"/>
      <c r="I1" s="10"/>
      <c r="J1" s="10"/>
      <c r="K1" s="8"/>
      <c r="L1" s="8"/>
      <c r="M1" s="8"/>
      <c r="N1" s="8"/>
      <c r="O1" s="12"/>
      <c r="P1" s="13"/>
    </row>
    <row r="2" spans="1:16" ht="30.75" customHeight="1">
      <c r="A2" s="14"/>
      <c r="B2" s="339" t="s">
        <v>41</v>
      </c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1"/>
      <c r="P2" s="14"/>
    </row>
    <row r="3" spans="1:16" ht="4.5" customHeight="1">
      <c r="A3" s="15"/>
      <c r="B3" s="93"/>
      <c r="C3" s="94"/>
      <c r="D3" s="93"/>
      <c r="E3" s="93"/>
      <c r="F3" s="93"/>
      <c r="G3" s="93"/>
      <c r="H3" s="93"/>
      <c r="I3" s="93"/>
      <c r="J3" s="95"/>
      <c r="K3" s="95"/>
      <c r="L3" s="95"/>
      <c r="M3" s="95"/>
      <c r="N3" s="95"/>
      <c r="O3" s="95"/>
      <c r="P3" s="19"/>
    </row>
    <row r="4" spans="1:16" ht="27" customHeight="1">
      <c r="A4" s="20"/>
      <c r="B4" s="342" t="s">
        <v>42</v>
      </c>
      <c r="C4" s="343"/>
      <c r="D4" s="343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4"/>
      <c r="P4" s="19"/>
    </row>
    <row r="5" spans="1:16" ht="16.5" customHeight="1">
      <c r="A5" s="20"/>
      <c r="B5" s="345">
        <v>1</v>
      </c>
      <c r="C5" s="346"/>
      <c r="D5" s="347"/>
      <c r="E5" s="345">
        <v>2</v>
      </c>
      <c r="F5" s="346"/>
      <c r="G5" s="346"/>
      <c r="H5" s="347"/>
      <c r="I5" s="345">
        <v>3</v>
      </c>
      <c r="J5" s="347"/>
      <c r="K5" s="96">
        <v>4</v>
      </c>
      <c r="L5" s="97"/>
      <c r="M5" s="345">
        <v>5</v>
      </c>
      <c r="N5" s="347"/>
      <c r="O5" s="98">
        <v>6</v>
      </c>
      <c r="P5" s="19"/>
    </row>
    <row r="6" spans="1:16" ht="54.75" customHeight="1">
      <c r="A6" s="14"/>
      <c r="B6" s="335" t="s">
        <v>43</v>
      </c>
      <c r="C6" s="352"/>
      <c r="D6" s="336"/>
      <c r="E6" s="349" t="s">
        <v>64</v>
      </c>
      <c r="F6" s="350"/>
      <c r="G6" s="350"/>
      <c r="H6" s="351"/>
      <c r="I6" s="335" t="s">
        <v>44</v>
      </c>
      <c r="J6" s="336"/>
      <c r="K6" s="335" t="s">
        <v>45</v>
      </c>
      <c r="L6" s="336"/>
      <c r="M6" s="335" t="s">
        <v>46</v>
      </c>
      <c r="N6" s="336"/>
      <c r="O6" s="99" t="s">
        <v>47</v>
      </c>
      <c r="P6" s="14"/>
    </row>
    <row r="7" spans="1:16" ht="12.75">
      <c r="A7" s="14"/>
      <c r="B7" s="312"/>
      <c r="C7" s="313"/>
      <c r="D7" s="314"/>
      <c r="E7" s="318"/>
      <c r="F7" s="313"/>
      <c r="G7" s="313"/>
      <c r="H7" s="314"/>
      <c r="I7" s="320">
        <f>IF((B7&gt;0),((E7/B7)*100),0)</f>
        <v>0</v>
      </c>
      <c r="J7" s="322"/>
      <c r="K7" s="326">
        <f>IF((I7-30)&gt;0,(I7-30)/100,0)</f>
        <v>0</v>
      </c>
      <c r="L7" s="328"/>
      <c r="M7" s="326">
        <f>IF((E7&gt;0),((B7*K7)/E7),0)</f>
        <v>0</v>
      </c>
      <c r="N7" s="328"/>
      <c r="O7" s="360">
        <f>((E7*M7))</f>
        <v>0</v>
      </c>
      <c r="P7" s="14"/>
    </row>
    <row r="8" spans="1:16" ht="15" customHeight="1">
      <c r="A8" s="14"/>
      <c r="B8" s="315"/>
      <c r="C8" s="316"/>
      <c r="D8" s="317"/>
      <c r="E8" s="319"/>
      <c r="F8" s="316"/>
      <c r="G8" s="316"/>
      <c r="H8" s="317"/>
      <c r="I8" s="323"/>
      <c r="J8" s="325"/>
      <c r="K8" s="329"/>
      <c r="L8" s="331"/>
      <c r="M8" s="329"/>
      <c r="N8" s="331"/>
      <c r="O8" s="361"/>
      <c r="P8" s="14"/>
    </row>
    <row r="9" spans="1:16" ht="7.5" customHeight="1">
      <c r="A9" s="15"/>
      <c r="B9" s="21"/>
      <c r="C9" s="22"/>
      <c r="D9" s="21"/>
      <c r="E9" s="21"/>
      <c r="F9" s="21"/>
      <c r="G9" s="21"/>
      <c r="H9" s="21"/>
      <c r="I9" s="23"/>
      <c r="J9" s="24"/>
      <c r="K9" s="24"/>
      <c r="L9" s="24"/>
      <c r="M9" s="24"/>
      <c r="N9" s="24"/>
      <c r="O9" s="100"/>
      <c r="P9" s="19"/>
    </row>
    <row r="10" spans="1:16" ht="12.75">
      <c r="A10" s="25"/>
      <c r="B10" s="332" t="s">
        <v>48</v>
      </c>
      <c r="C10" s="333"/>
      <c r="D10" s="333"/>
      <c r="E10" s="333"/>
      <c r="F10" s="333"/>
      <c r="G10" s="333"/>
      <c r="H10" s="333"/>
      <c r="I10" s="333"/>
      <c r="J10" s="333"/>
      <c r="K10" s="333"/>
      <c r="L10" s="333"/>
      <c r="M10" s="333"/>
      <c r="N10" s="333"/>
      <c r="O10" s="334"/>
      <c r="P10" s="14"/>
    </row>
    <row r="11" spans="1:16" ht="12.75">
      <c r="A11" s="26"/>
      <c r="B11" s="332" t="s">
        <v>49</v>
      </c>
      <c r="C11" s="333"/>
      <c r="D11" s="333"/>
      <c r="E11" s="333"/>
      <c r="F11" s="333"/>
      <c r="G11" s="333"/>
      <c r="H11" s="333"/>
      <c r="I11" s="332" t="s">
        <v>50</v>
      </c>
      <c r="J11" s="333"/>
      <c r="K11" s="333"/>
      <c r="L11" s="333"/>
      <c r="M11" s="333"/>
      <c r="N11" s="333"/>
      <c r="O11" s="333"/>
      <c r="P11" s="14"/>
    </row>
    <row r="12" spans="1:16" ht="12.75">
      <c r="A12" s="26"/>
      <c r="B12" s="27">
        <v>7</v>
      </c>
      <c r="C12" s="27">
        <v>8</v>
      </c>
      <c r="D12" s="27">
        <v>9</v>
      </c>
      <c r="E12" s="28">
        <v>10</v>
      </c>
      <c r="F12" s="28">
        <v>11</v>
      </c>
      <c r="G12" s="28">
        <v>12</v>
      </c>
      <c r="H12" s="28">
        <v>13</v>
      </c>
      <c r="I12" s="30">
        <v>14</v>
      </c>
      <c r="J12" s="30">
        <v>15</v>
      </c>
      <c r="K12" s="30">
        <v>16</v>
      </c>
      <c r="L12" s="310">
        <v>17</v>
      </c>
      <c r="M12" s="311"/>
      <c r="N12" s="28">
        <v>18</v>
      </c>
      <c r="O12" s="32">
        <v>19</v>
      </c>
      <c r="P12" s="19"/>
    </row>
    <row r="13" spans="1:16" ht="28.5" customHeight="1">
      <c r="A13" s="15"/>
      <c r="B13" s="33" t="s">
        <v>22</v>
      </c>
      <c r="C13" s="34" t="s">
        <v>23</v>
      </c>
      <c r="D13" s="35" t="s">
        <v>1</v>
      </c>
      <c r="E13" s="35" t="s">
        <v>24</v>
      </c>
      <c r="F13" s="36" t="s">
        <v>25</v>
      </c>
      <c r="G13" s="35" t="s">
        <v>26</v>
      </c>
      <c r="H13" s="101" t="s">
        <v>27</v>
      </c>
      <c r="I13" s="102" t="s">
        <v>29</v>
      </c>
      <c r="J13" s="37" t="s">
        <v>2</v>
      </c>
      <c r="K13" s="39" t="s">
        <v>31</v>
      </c>
      <c r="L13" s="335" t="s">
        <v>32</v>
      </c>
      <c r="M13" s="336"/>
      <c r="N13" s="39" t="s">
        <v>33</v>
      </c>
      <c r="O13" s="41" t="s">
        <v>35</v>
      </c>
      <c r="P13" s="19"/>
    </row>
    <row r="14" spans="1:16" ht="12" customHeight="1">
      <c r="A14" s="15"/>
      <c r="B14" s="27"/>
      <c r="C14" s="27"/>
      <c r="D14" s="27"/>
      <c r="E14" s="28"/>
      <c r="F14" s="28"/>
      <c r="G14" s="28"/>
      <c r="H14" s="29"/>
      <c r="I14" s="30" t="s">
        <v>36</v>
      </c>
      <c r="J14" s="30" t="s">
        <v>51</v>
      </c>
      <c r="K14" s="103"/>
      <c r="L14" s="357"/>
      <c r="M14" s="358"/>
      <c r="N14" s="104"/>
      <c r="O14" s="32" t="s">
        <v>170</v>
      </c>
      <c r="P14" s="42"/>
    </row>
    <row r="15" spans="1:16" ht="12.75">
      <c r="A15" s="15"/>
      <c r="B15" s="43"/>
      <c r="C15" s="44"/>
      <c r="D15" s="45"/>
      <c r="E15" s="45"/>
      <c r="F15" s="46"/>
      <c r="G15" s="47"/>
      <c r="H15" s="48"/>
      <c r="I15" s="49">
        <f>F15*$M$7</f>
        <v>0</v>
      </c>
      <c r="J15" s="50">
        <f>I15*G15</f>
        <v>0</v>
      </c>
      <c r="K15" s="47"/>
      <c r="L15" s="359"/>
      <c r="M15" s="359"/>
      <c r="N15" s="61"/>
      <c r="O15" s="218">
        <f>L15*N15*'Apuração Mensal versão 1.0'!G$21</f>
        <v>0</v>
      </c>
      <c r="P15" s="51"/>
    </row>
    <row r="16" spans="1:16" ht="12.75">
      <c r="A16" s="15"/>
      <c r="B16" s="52"/>
      <c r="C16" s="53"/>
      <c r="D16" s="54"/>
      <c r="E16" s="54"/>
      <c r="F16" s="55"/>
      <c r="G16" s="56"/>
      <c r="H16" s="57"/>
      <c r="I16" s="58">
        <f aca="true" t="shared" si="0" ref="I16:I33">F16*$M$7</f>
        <v>0</v>
      </c>
      <c r="J16" s="59">
        <f aca="true" t="shared" si="1" ref="J16:J33">I16*G16</f>
        <v>0</v>
      </c>
      <c r="K16" s="60"/>
      <c r="L16" s="353"/>
      <c r="M16" s="353"/>
      <c r="N16" s="61"/>
      <c r="O16" s="62">
        <f>L16*N16*'Apuração Mensal versão 1.0'!G$21</f>
        <v>0</v>
      </c>
      <c r="P16" s="51"/>
    </row>
    <row r="17" spans="1:16" ht="12.75">
      <c r="A17" s="15"/>
      <c r="B17" s="52"/>
      <c r="C17" s="53"/>
      <c r="D17" s="54"/>
      <c r="E17" s="54"/>
      <c r="F17" s="55"/>
      <c r="G17" s="56"/>
      <c r="H17" s="57"/>
      <c r="I17" s="58">
        <f t="shared" si="0"/>
        <v>0</v>
      </c>
      <c r="J17" s="59">
        <f t="shared" si="1"/>
        <v>0</v>
      </c>
      <c r="K17" s="60"/>
      <c r="L17" s="353"/>
      <c r="M17" s="353"/>
      <c r="N17" s="61"/>
      <c r="O17" s="62">
        <f>L17*N17*'Apuração Mensal versão 1.0'!G$21</f>
        <v>0</v>
      </c>
      <c r="P17" s="51"/>
    </row>
    <row r="18" spans="1:16" ht="12.75">
      <c r="A18" s="15"/>
      <c r="B18" s="52"/>
      <c r="C18" s="53"/>
      <c r="D18" s="54"/>
      <c r="E18" s="54"/>
      <c r="F18" s="55"/>
      <c r="G18" s="56"/>
      <c r="H18" s="57"/>
      <c r="I18" s="58">
        <f t="shared" si="0"/>
        <v>0</v>
      </c>
      <c r="J18" s="59">
        <f t="shared" si="1"/>
        <v>0</v>
      </c>
      <c r="K18" s="60"/>
      <c r="L18" s="353"/>
      <c r="M18" s="353"/>
      <c r="N18" s="61"/>
      <c r="O18" s="62">
        <f>L18*N18*'Apuração Mensal versão 1.0'!G$21</f>
        <v>0</v>
      </c>
      <c r="P18" s="51"/>
    </row>
    <row r="19" spans="1:16" ht="12.75">
      <c r="A19" s="15"/>
      <c r="B19" s="52"/>
      <c r="C19" s="53"/>
      <c r="D19" s="54"/>
      <c r="E19" s="54"/>
      <c r="F19" s="55"/>
      <c r="G19" s="56"/>
      <c r="H19" s="57"/>
      <c r="I19" s="58">
        <f t="shared" si="0"/>
        <v>0</v>
      </c>
      <c r="J19" s="59">
        <f t="shared" si="1"/>
        <v>0</v>
      </c>
      <c r="K19" s="60"/>
      <c r="L19" s="353"/>
      <c r="M19" s="353"/>
      <c r="N19" s="61"/>
      <c r="O19" s="62">
        <f>L19*N19*'Apuração Mensal versão 1.0'!G$21</f>
        <v>0</v>
      </c>
      <c r="P19" s="51"/>
    </row>
    <row r="20" spans="1:16" ht="12.75">
      <c r="A20" s="15"/>
      <c r="B20" s="52"/>
      <c r="C20" s="53"/>
      <c r="D20" s="54"/>
      <c r="E20" s="54"/>
      <c r="F20" s="55"/>
      <c r="G20" s="56"/>
      <c r="H20" s="57"/>
      <c r="I20" s="58">
        <f t="shared" si="0"/>
        <v>0</v>
      </c>
      <c r="J20" s="59">
        <f>I20*G20</f>
        <v>0</v>
      </c>
      <c r="K20" s="60"/>
      <c r="L20" s="353"/>
      <c r="M20" s="353"/>
      <c r="N20" s="61"/>
      <c r="O20" s="62">
        <f>L20*N20*'Apuração Mensal versão 1.0'!G$21</f>
        <v>0</v>
      </c>
      <c r="P20" s="51"/>
    </row>
    <row r="21" spans="1:16" ht="12.75">
      <c r="A21" s="15"/>
      <c r="B21" s="52"/>
      <c r="C21" s="53"/>
      <c r="D21" s="54"/>
      <c r="E21" s="54"/>
      <c r="F21" s="55"/>
      <c r="G21" s="56"/>
      <c r="H21" s="57"/>
      <c r="I21" s="58">
        <f t="shared" si="0"/>
        <v>0</v>
      </c>
      <c r="J21" s="59">
        <f t="shared" si="1"/>
        <v>0</v>
      </c>
      <c r="K21" s="60"/>
      <c r="L21" s="353"/>
      <c r="M21" s="353"/>
      <c r="N21" s="61"/>
      <c r="O21" s="62">
        <f>L21*N21*'Apuração Mensal versão 1.0'!G$21</f>
        <v>0</v>
      </c>
      <c r="P21" s="51"/>
    </row>
    <row r="22" spans="1:16" ht="12.75">
      <c r="A22" s="15"/>
      <c r="B22" s="52"/>
      <c r="C22" s="53"/>
      <c r="D22" s="54"/>
      <c r="E22" s="54"/>
      <c r="F22" s="55"/>
      <c r="G22" s="56"/>
      <c r="H22" s="57"/>
      <c r="I22" s="58">
        <f t="shared" si="0"/>
        <v>0</v>
      </c>
      <c r="J22" s="59">
        <f t="shared" si="1"/>
        <v>0</v>
      </c>
      <c r="K22" s="60"/>
      <c r="L22" s="353"/>
      <c r="M22" s="353"/>
      <c r="N22" s="61"/>
      <c r="O22" s="62">
        <f>L22*N22*'Apuração Mensal versão 1.0'!G$21</f>
        <v>0</v>
      </c>
      <c r="P22" s="51"/>
    </row>
    <row r="23" spans="1:16" ht="12.75">
      <c r="A23" s="15"/>
      <c r="B23" s="52"/>
      <c r="C23" s="53"/>
      <c r="D23" s="54"/>
      <c r="E23" s="54"/>
      <c r="F23" s="55"/>
      <c r="G23" s="56"/>
      <c r="H23" s="57"/>
      <c r="I23" s="58">
        <f t="shared" si="0"/>
        <v>0</v>
      </c>
      <c r="J23" s="59">
        <f t="shared" si="1"/>
        <v>0</v>
      </c>
      <c r="K23" s="60"/>
      <c r="L23" s="353"/>
      <c r="M23" s="353"/>
      <c r="N23" s="61"/>
      <c r="O23" s="62">
        <f>L23*N23*'Apuração Mensal versão 1.0'!G$21</f>
        <v>0</v>
      </c>
      <c r="P23" s="51"/>
    </row>
    <row r="24" spans="1:16" ht="12.75">
      <c r="A24" s="15"/>
      <c r="B24" s="63"/>
      <c r="C24" s="64"/>
      <c r="D24" s="65"/>
      <c r="E24" s="65"/>
      <c r="F24" s="66"/>
      <c r="G24" s="60"/>
      <c r="H24" s="67"/>
      <c r="I24" s="58">
        <f t="shared" si="0"/>
        <v>0</v>
      </c>
      <c r="J24" s="59">
        <f t="shared" si="1"/>
        <v>0</v>
      </c>
      <c r="K24" s="60"/>
      <c r="L24" s="353"/>
      <c r="M24" s="353"/>
      <c r="N24" s="61"/>
      <c r="O24" s="62">
        <f>L24*N24*'Apuração Mensal versão 1.0'!G$21</f>
        <v>0</v>
      </c>
      <c r="P24" s="68"/>
    </row>
    <row r="25" spans="1:16" ht="12.75">
      <c r="A25" s="15"/>
      <c r="B25" s="63"/>
      <c r="C25" s="64"/>
      <c r="D25" s="65"/>
      <c r="E25" s="65"/>
      <c r="F25" s="66"/>
      <c r="G25" s="60"/>
      <c r="H25" s="67"/>
      <c r="I25" s="58">
        <f t="shared" si="0"/>
        <v>0</v>
      </c>
      <c r="J25" s="59">
        <f t="shared" si="1"/>
        <v>0</v>
      </c>
      <c r="K25" s="105"/>
      <c r="L25" s="353"/>
      <c r="M25" s="353"/>
      <c r="N25" s="61"/>
      <c r="O25" s="62">
        <f>L25*N25*'Apuração Mensal versão 1.0'!G$21</f>
        <v>0</v>
      </c>
      <c r="P25" s="68"/>
    </row>
    <row r="26" spans="1:16" ht="12.75">
      <c r="A26" s="15"/>
      <c r="B26" s="63"/>
      <c r="C26" s="64"/>
      <c r="D26" s="65"/>
      <c r="E26" s="65"/>
      <c r="F26" s="66"/>
      <c r="G26" s="60"/>
      <c r="H26" s="67"/>
      <c r="I26" s="58">
        <f t="shared" si="0"/>
        <v>0</v>
      </c>
      <c r="J26" s="59">
        <f t="shared" si="1"/>
        <v>0</v>
      </c>
      <c r="K26" s="60"/>
      <c r="L26" s="353"/>
      <c r="M26" s="353"/>
      <c r="N26" s="61"/>
      <c r="O26" s="62">
        <f>L26*N26*'Apuração Mensal versão 1.0'!G$21</f>
        <v>0</v>
      </c>
      <c r="P26" s="68"/>
    </row>
    <row r="27" spans="1:16" ht="12.75">
      <c r="A27" s="15"/>
      <c r="B27" s="63"/>
      <c r="C27" s="64"/>
      <c r="D27" s="65"/>
      <c r="E27" s="65"/>
      <c r="F27" s="66"/>
      <c r="G27" s="60"/>
      <c r="H27" s="67"/>
      <c r="I27" s="58">
        <f t="shared" si="0"/>
        <v>0</v>
      </c>
      <c r="J27" s="59">
        <f t="shared" si="1"/>
        <v>0</v>
      </c>
      <c r="K27" s="60"/>
      <c r="L27" s="353"/>
      <c r="M27" s="353"/>
      <c r="N27" s="61"/>
      <c r="O27" s="62">
        <f>L27*N27*'Apuração Mensal versão 1.0'!G$21</f>
        <v>0</v>
      </c>
      <c r="P27" s="68"/>
    </row>
    <row r="28" spans="1:16" ht="12.75">
      <c r="A28" s="15"/>
      <c r="B28" s="63"/>
      <c r="C28" s="64"/>
      <c r="D28" s="65"/>
      <c r="E28" s="65"/>
      <c r="F28" s="66"/>
      <c r="G28" s="60"/>
      <c r="H28" s="67"/>
      <c r="I28" s="58">
        <f t="shared" si="0"/>
        <v>0</v>
      </c>
      <c r="J28" s="59">
        <f t="shared" si="1"/>
        <v>0</v>
      </c>
      <c r="K28" s="60"/>
      <c r="L28" s="353"/>
      <c r="M28" s="353"/>
      <c r="N28" s="61"/>
      <c r="O28" s="62">
        <f>L28*N28*'Apuração Mensal versão 1.0'!G$21</f>
        <v>0</v>
      </c>
      <c r="P28" s="68"/>
    </row>
    <row r="29" spans="1:16" ht="12.75">
      <c r="A29" s="15"/>
      <c r="B29" s="63"/>
      <c r="C29" s="64"/>
      <c r="D29" s="65"/>
      <c r="E29" s="65"/>
      <c r="F29" s="66"/>
      <c r="G29" s="60"/>
      <c r="H29" s="67"/>
      <c r="I29" s="58">
        <f t="shared" si="0"/>
        <v>0</v>
      </c>
      <c r="J29" s="59">
        <f t="shared" si="1"/>
        <v>0</v>
      </c>
      <c r="K29" s="60"/>
      <c r="L29" s="353"/>
      <c r="M29" s="353"/>
      <c r="N29" s="61"/>
      <c r="O29" s="62">
        <f>L29*N29*'Apuração Mensal versão 1.0'!G$21</f>
        <v>0</v>
      </c>
      <c r="P29" s="68"/>
    </row>
    <row r="30" spans="1:16" ht="12.75">
      <c r="A30" s="15"/>
      <c r="B30" s="63"/>
      <c r="C30" s="64"/>
      <c r="D30" s="65"/>
      <c r="E30" s="65"/>
      <c r="F30" s="66"/>
      <c r="G30" s="60"/>
      <c r="H30" s="67"/>
      <c r="I30" s="58">
        <f t="shared" si="0"/>
        <v>0</v>
      </c>
      <c r="J30" s="59">
        <f t="shared" si="1"/>
        <v>0</v>
      </c>
      <c r="K30" s="60"/>
      <c r="L30" s="353"/>
      <c r="M30" s="353"/>
      <c r="N30" s="61"/>
      <c r="O30" s="62">
        <f>L30*N30*'Apuração Mensal versão 1.0'!G$21</f>
        <v>0</v>
      </c>
      <c r="P30" s="19"/>
    </row>
    <row r="31" spans="1:16" ht="12.75">
      <c r="A31" s="15"/>
      <c r="B31" s="63"/>
      <c r="C31" s="64"/>
      <c r="D31" s="65"/>
      <c r="E31" s="65"/>
      <c r="F31" s="66"/>
      <c r="G31" s="60"/>
      <c r="H31" s="67"/>
      <c r="I31" s="58">
        <f t="shared" si="0"/>
        <v>0</v>
      </c>
      <c r="J31" s="59">
        <f t="shared" si="1"/>
        <v>0</v>
      </c>
      <c r="K31" s="60"/>
      <c r="L31" s="353"/>
      <c r="M31" s="353"/>
      <c r="N31" s="61"/>
      <c r="O31" s="62">
        <f>L31*N31*'Apuração Mensal versão 1.0'!G$21</f>
        <v>0</v>
      </c>
      <c r="P31" s="68"/>
    </row>
    <row r="32" spans="1:16" ht="12.75">
      <c r="A32" s="15"/>
      <c r="B32" s="63"/>
      <c r="C32" s="64"/>
      <c r="D32" s="65"/>
      <c r="E32" s="65"/>
      <c r="F32" s="66"/>
      <c r="G32" s="60"/>
      <c r="H32" s="67"/>
      <c r="I32" s="58">
        <f t="shared" si="0"/>
        <v>0</v>
      </c>
      <c r="J32" s="59">
        <f t="shared" si="1"/>
        <v>0</v>
      </c>
      <c r="K32" s="60"/>
      <c r="L32" s="353"/>
      <c r="M32" s="353"/>
      <c r="N32" s="61"/>
      <c r="O32" s="62">
        <f>L32*N32*'Apuração Mensal versão 1.0'!G$21</f>
        <v>0</v>
      </c>
      <c r="P32" s="68"/>
    </row>
    <row r="33" spans="1:16" ht="12.75">
      <c r="A33" s="15"/>
      <c r="B33" s="69"/>
      <c r="C33" s="70"/>
      <c r="D33" s="71"/>
      <c r="E33" s="71"/>
      <c r="F33" s="72"/>
      <c r="G33" s="73"/>
      <c r="H33" s="74"/>
      <c r="I33" s="75">
        <f t="shared" si="0"/>
        <v>0</v>
      </c>
      <c r="J33" s="76">
        <f t="shared" si="1"/>
        <v>0</v>
      </c>
      <c r="K33" s="73"/>
      <c r="L33" s="354"/>
      <c r="M33" s="354"/>
      <c r="N33" s="77"/>
      <c r="O33" s="219">
        <f>L33*N33*'Apuração Mensal versão 1.0'!G$21</f>
        <v>0</v>
      </c>
      <c r="P33" s="68"/>
    </row>
    <row r="34" spans="1:16" ht="12.75">
      <c r="A34" s="15"/>
      <c r="B34" s="303" t="s">
        <v>40</v>
      </c>
      <c r="C34" s="304"/>
      <c r="D34" s="305"/>
      <c r="E34" s="78"/>
      <c r="F34" s="78"/>
      <c r="G34" s="78"/>
      <c r="H34" s="79">
        <f>SUM(H15:H33)</f>
        <v>0</v>
      </c>
      <c r="I34" s="78"/>
      <c r="J34" s="80">
        <f>SUM(J15:J33)</f>
        <v>0</v>
      </c>
      <c r="K34" s="78"/>
      <c r="L34" s="355">
        <f>SUM(L15:M33)</f>
        <v>0</v>
      </c>
      <c r="M34" s="356"/>
      <c r="N34" s="78"/>
      <c r="O34" s="220">
        <f>SUM(O15:O33)</f>
        <v>0</v>
      </c>
      <c r="P34" s="68"/>
    </row>
    <row r="35" spans="1:16" ht="12.75">
      <c r="A35" s="83"/>
      <c r="B35" s="84" t="s">
        <v>171</v>
      </c>
      <c r="C35" s="85"/>
      <c r="D35" s="84"/>
      <c r="E35" s="84"/>
      <c r="F35" s="84"/>
      <c r="G35" s="84"/>
      <c r="H35" s="86"/>
      <c r="I35" s="87"/>
      <c r="J35" s="87"/>
      <c r="K35" s="88"/>
      <c r="L35" s="89"/>
      <c r="M35" s="89"/>
      <c r="N35" s="89"/>
      <c r="O35" s="87"/>
      <c r="P35" s="90"/>
    </row>
    <row r="36" spans="1:16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1" customFormat="1" ht="12.75"/>
    <row r="308" s="1" customFormat="1" ht="12.75"/>
    <row r="309" s="1" customFormat="1" ht="12.75"/>
    <row r="310" s="1" customFormat="1" ht="12.75"/>
    <row r="311" s="1" customFormat="1" ht="12.75"/>
    <row r="312" s="1" customFormat="1" ht="12.75"/>
    <row r="313" s="1" customFormat="1" ht="12.75"/>
    <row r="314" s="1" customFormat="1" ht="12.75"/>
    <row r="315" s="1" customFormat="1" ht="12.75"/>
    <row r="316" s="1" customFormat="1" ht="12.75"/>
    <row r="317" s="1" customFormat="1" ht="12.75"/>
    <row r="318" s="1" customFormat="1" ht="12.75"/>
    <row r="319" s="1" customFormat="1" ht="12.75"/>
    <row r="320" s="1" customFormat="1" ht="12.75"/>
    <row r="321" s="1" customFormat="1" ht="12.75"/>
    <row r="322" s="1" customFormat="1" ht="12.75"/>
    <row r="323" s="1" customFormat="1" ht="12.75"/>
    <row r="324" s="1" customFormat="1" ht="12.75"/>
    <row r="325" s="1" customFormat="1" ht="12.75"/>
    <row r="326" s="1" customFormat="1" ht="12.75"/>
    <row r="327" s="1" customFormat="1" ht="12.75"/>
    <row r="328" s="1" customFormat="1" ht="12.75"/>
    <row r="329" s="1" customFormat="1" ht="12.75"/>
    <row r="330" s="1" customFormat="1" ht="12.75"/>
    <row r="331" s="1" customFormat="1" ht="12.75"/>
    <row r="332" s="1" customFormat="1" ht="12.75"/>
    <row r="333" s="1" customFormat="1" ht="12.75"/>
    <row r="334" s="1" customFormat="1" ht="12.75"/>
    <row r="335" s="1" customFormat="1" ht="12.75"/>
    <row r="336" s="1" customFormat="1" ht="12.75"/>
    <row r="337" s="1" customFormat="1" ht="12.75"/>
    <row r="338" s="1" customFormat="1" ht="12.75"/>
    <row r="339" s="1" customFormat="1" ht="12.75"/>
    <row r="340" s="1" customFormat="1" ht="12.75"/>
    <row r="341" s="1" customFormat="1" ht="12.75"/>
    <row r="342" s="1" customFormat="1" ht="12.75"/>
    <row r="343" s="1" customFormat="1" ht="12.75"/>
    <row r="344" s="1" customFormat="1" ht="12.75"/>
    <row r="345" s="1" customFormat="1" ht="12.75"/>
    <row r="346" s="1" customFormat="1" ht="12.75"/>
    <row r="347" s="1" customFormat="1" ht="12.75"/>
    <row r="348" s="1" customFormat="1" ht="12.75"/>
    <row r="349" s="1" customFormat="1" ht="12.75"/>
    <row r="350" s="1" customFormat="1" ht="12.75"/>
    <row r="351" s="1" customFormat="1" ht="12.75"/>
    <row r="352" s="1" customFormat="1" ht="12.75"/>
    <row r="353" s="1" customFormat="1" ht="12.75"/>
    <row r="354" s="1" customFormat="1" ht="12.75"/>
    <row r="355" s="1" customFormat="1" ht="12.75"/>
    <row r="356" s="1" customFormat="1" ht="12.75"/>
    <row r="357" s="1" customFormat="1" ht="12.75"/>
    <row r="358" s="1" customFormat="1" ht="12.75"/>
    <row r="359" s="1" customFormat="1" ht="12.75"/>
    <row r="360" s="1" customFormat="1" ht="12.75"/>
    <row r="361" s="1" customFormat="1" ht="12.75"/>
    <row r="362" s="1" customFormat="1" ht="12.75"/>
    <row r="363" s="1" customFormat="1" ht="12.75"/>
    <row r="364" s="1" customFormat="1" ht="12.75"/>
    <row r="365" s="1" customFormat="1" ht="12.75"/>
    <row r="366" s="1" customFormat="1" ht="12.75"/>
    <row r="367" s="1" customFormat="1" ht="12.75"/>
    <row r="368" s="1" customFormat="1" ht="12.75"/>
    <row r="369" s="1" customFormat="1" ht="12.75"/>
    <row r="370" s="1" customFormat="1" ht="12.75"/>
    <row r="371" s="1" customFormat="1" ht="12.75"/>
    <row r="372" s="1" customFormat="1" ht="12.75"/>
    <row r="373" s="1" customFormat="1" ht="12.75"/>
    <row r="374" s="1" customFormat="1" ht="12.75"/>
    <row r="375" s="1" customFormat="1" ht="12.75"/>
    <row r="376" s="1" customFormat="1" ht="12.75"/>
    <row r="377" s="1" customFormat="1" ht="12.75"/>
    <row r="378" s="1" customFormat="1" ht="12.75"/>
    <row r="379" s="1" customFormat="1" ht="12.75"/>
    <row r="380" s="1" customFormat="1" ht="12.75"/>
    <row r="381" s="1" customFormat="1" ht="12.75"/>
    <row r="382" s="1" customFormat="1" ht="12.75"/>
    <row r="383" s="1" customFormat="1" ht="12.75"/>
    <row r="384" s="1" customFormat="1" ht="12.75"/>
    <row r="385" s="1" customFormat="1" ht="12.75"/>
    <row r="386" s="1" customFormat="1" ht="12.75"/>
    <row r="387" s="1" customFormat="1" ht="12.75"/>
    <row r="388" s="1" customFormat="1" ht="12.75"/>
    <row r="389" s="1" customFormat="1" ht="12.75"/>
    <row r="390" s="1" customFormat="1" ht="12.75"/>
    <row r="391" s="1" customFormat="1" ht="12.75"/>
    <row r="392" s="1" customFormat="1" ht="12.75"/>
    <row r="393" s="1" customFormat="1" ht="12.75"/>
    <row r="394" s="1" customFormat="1" ht="12.75"/>
    <row r="395" s="1" customFormat="1" ht="12.75"/>
    <row r="396" s="1" customFormat="1" ht="12.75"/>
    <row r="397" s="1" customFormat="1" ht="12.75"/>
    <row r="398" s="1" customFormat="1" ht="12.75"/>
    <row r="399" s="1" customFormat="1" ht="12.75"/>
    <row r="400" s="1" customFormat="1" ht="12.75"/>
    <row r="401" s="1" customFormat="1" ht="12.75"/>
    <row r="402" s="1" customFormat="1" ht="12.75"/>
    <row r="403" s="1" customFormat="1" ht="12.75"/>
    <row r="404" s="1" customFormat="1" ht="12.75"/>
    <row r="405" s="1" customFormat="1" ht="12.75"/>
    <row r="406" s="1" customFormat="1" ht="12.75"/>
    <row r="407" s="1" customFormat="1" ht="12.75"/>
    <row r="408" s="1" customFormat="1" ht="12.75"/>
    <row r="409" s="1" customFormat="1" ht="12.75"/>
    <row r="410" s="1" customFormat="1" ht="12.75"/>
    <row r="411" s="1" customFormat="1" ht="12.75"/>
    <row r="412" s="1" customFormat="1" ht="12.75"/>
    <row r="413" s="1" customFormat="1" ht="12.75"/>
    <row r="414" s="1" customFormat="1" ht="12.75"/>
    <row r="415" s="1" customFormat="1" ht="12.75"/>
    <row r="416" s="1" customFormat="1" ht="12.75"/>
    <row r="417" s="1" customFormat="1" ht="12.75"/>
    <row r="418" s="1" customFormat="1" ht="12.75"/>
    <row r="419" s="1" customFormat="1" ht="12.75"/>
    <row r="420" s="1" customFormat="1" ht="12.75"/>
    <row r="421" s="1" customFormat="1" ht="12.75"/>
    <row r="422" s="1" customFormat="1" ht="12.75"/>
    <row r="423" s="1" customFormat="1" ht="12.75"/>
    <row r="424" s="1" customFormat="1" ht="12.75"/>
    <row r="425" s="1" customFormat="1" ht="12.75"/>
    <row r="426" s="1" customFormat="1" ht="12.75"/>
    <row r="427" s="1" customFormat="1" ht="12.75"/>
    <row r="428" s="1" customFormat="1" ht="12.75"/>
    <row r="429" s="1" customFormat="1" ht="12.75"/>
    <row r="430" s="1" customFormat="1" ht="12.75"/>
    <row r="431" s="1" customFormat="1" ht="12.75"/>
    <row r="432" s="1" customFormat="1" ht="12.75"/>
    <row r="433" s="1" customFormat="1" ht="12.75"/>
    <row r="434" s="1" customFormat="1" ht="12.75"/>
    <row r="435" s="1" customFormat="1" ht="12.75"/>
    <row r="436" s="1" customFormat="1" ht="12.75"/>
    <row r="437" s="1" customFormat="1" ht="12.75"/>
    <row r="438" s="1" customFormat="1" ht="12.75"/>
    <row r="439" s="1" customFormat="1" ht="12.75"/>
    <row r="440" s="1" customFormat="1" ht="12.75"/>
    <row r="441" s="1" customFormat="1" ht="12.75"/>
    <row r="442" s="1" customFormat="1" ht="12.75"/>
    <row r="443" s="1" customFormat="1" ht="12.75"/>
    <row r="444" s="1" customFormat="1" ht="12.75"/>
    <row r="445" s="1" customFormat="1" ht="12.75"/>
    <row r="446" s="1" customFormat="1" ht="12.75"/>
    <row r="447" s="1" customFormat="1" ht="12.75"/>
    <row r="448" s="1" customFormat="1" ht="12.75"/>
    <row r="449" s="1" customFormat="1" ht="12.75"/>
    <row r="450" s="1" customFormat="1" ht="12.75"/>
    <row r="451" s="1" customFormat="1" ht="12.75"/>
    <row r="452" s="1" customFormat="1" ht="12.75"/>
    <row r="453" s="1" customFormat="1" ht="12.75"/>
    <row r="454" s="1" customFormat="1" ht="12.75"/>
    <row r="455" s="1" customFormat="1" ht="12.75"/>
    <row r="456" s="1" customFormat="1" ht="12.75"/>
    <row r="457" s="1" customFormat="1" ht="12.75"/>
    <row r="458" s="1" customFormat="1" ht="12.75"/>
    <row r="459" s="1" customFormat="1" ht="12.75"/>
    <row r="460" s="1" customFormat="1" ht="12.75"/>
    <row r="461" s="1" customFormat="1" ht="12.75"/>
    <row r="462" s="1" customFormat="1" ht="12.75"/>
    <row r="463" s="1" customFormat="1" ht="12.75"/>
    <row r="464" s="1" customFormat="1" ht="12.75"/>
    <row r="465" s="1" customFormat="1" ht="12.75"/>
    <row r="466" s="1" customFormat="1" ht="12.75"/>
    <row r="467" s="1" customFormat="1" ht="12.75"/>
    <row r="468" s="1" customFormat="1" ht="12.75"/>
    <row r="469" s="1" customFormat="1" ht="12.75"/>
    <row r="470" s="1" customFormat="1" ht="12.75"/>
    <row r="471" s="1" customFormat="1" ht="12.75"/>
    <row r="472" s="1" customFormat="1" ht="12.75"/>
    <row r="473" s="1" customFormat="1" ht="12.75"/>
    <row r="474" s="1" customFormat="1" ht="12.75"/>
    <row r="475" s="1" customFormat="1" ht="12.75"/>
    <row r="476" s="1" customFormat="1" ht="12.75"/>
    <row r="477" s="1" customFormat="1" ht="12.75"/>
    <row r="478" s="1" customFormat="1" ht="12.75"/>
    <row r="479" s="1" customFormat="1" ht="12.75"/>
    <row r="480" s="1" customFormat="1" ht="12.75"/>
    <row r="481" s="1" customFormat="1" ht="12.75"/>
    <row r="482" s="1" customFormat="1" ht="12.75"/>
    <row r="483" s="1" customFormat="1" ht="12.75"/>
    <row r="484" s="1" customFormat="1" ht="12.75"/>
    <row r="485" s="1" customFormat="1" ht="12.75"/>
    <row r="486" s="1" customFormat="1" ht="12.75"/>
    <row r="487" s="1" customFormat="1" ht="12.75"/>
    <row r="488" s="1" customFormat="1" ht="12.75"/>
    <row r="489" s="1" customFormat="1" ht="12.75"/>
    <row r="490" s="1" customFormat="1" ht="12.75"/>
    <row r="491" s="1" customFormat="1" ht="12.75"/>
    <row r="492" s="1" customFormat="1" ht="12.75"/>
    <row r="493" s="1" customFormat="1" ht="12.75"/>
    <row r="494" s="1" customFormat="1" ht="12.75"/>
    <row r="495" s="1" customFormat="1" ht="12.75"/>
    <row r="496" s="1" customFormat="1" ht="12.75"/>
    <row r="497" s="1" customFormat="1" ht="12.75"/>
    <row r="498" s="1" customFormat="1" ht="12.75"/>
    <row r="499" s="1" customFormat="1" ht="12.75"/>
    <row r="500" s="1" customFormat="1" ht="12.75"/>
    <row r="501" s="1" customFormat="1" ht="12.75"/>
    <row r="502" s="1" customFormat="1" ht="12.75"/>
    <row r="503" s="1" customFormat="1" ht="12.75"/>
    <row r="504" s="1" customFormat="1" ht="12.75"/>
    <row r="505" s="1" customFormat="1" ht="12.75"/>
    <row r="506" s="1" customFormat="1" ht="12.75"/>
    <row r="507" s="1" customFormat="1" ht="12.75"/>
    <row r="508" s="1" customFormat="1" ht="12.75"/>
    <row r="509" s="1" customFormat="1" ht="12.75"/>
    <row r="510" s="1" customFormat="1" ht="12.75"/>
    <row r="511" s="1" customFormat="1" ht="12.75"/>
    <row r="512" s="1" customFormat="1" ht="12.75"/>
    <row r="513" s="1" customFormat="1" ht="12.75"/>
    <row r="514" s="1" customFormat="1" ht="12.75"/>
    <row r="515" s="1" customFormat="1" ht="12.75"/>
    <row r="516" s="1" customFormat="1" ht="12.75"/>
    <row r="517" s="1" customFormat="1" ht="12.75"/>
    <row r="518" s="1" customFormat="1" ht="12.75"/>
    <row r="519" s="1" customFormat="1" ht="12.75"/>
    <row r="520" s="1" customFormat="1" ht="12.75"/>
    <row r="521" s="1" customFormat="1" ht="12.75"/>
    <row r="522" s="1" customFormat="1" ht="12.75"/>
    <row r="523" s="1" customFormat="1" ht="12.75"/>
    <row r="524" s="1" customFormat="1" ht="12.75"/>
    <row r="525" s="1" customFormat="1" ht="12.75"/>
    <row r="526" s="1" customFormat="1" ht="12.75"/>
    <row r="527" s="1" customFormat="1" ht="12.75"/>
    <row r="528" s="1" customFormat="1" ht="12.75"/>
    <row r="529" s="1" customFormat="1" ht="12.75"/>
    <row r="530" s="1" customFormat="1" ht="12.75"/>
    <row r="531" s="1" customFormat="1" ht="12.75"/>
    <row r="532" s="1" customFormat="1" ht="12.75"/>
    <row r="533" s="1" customFormat="1" ht="12.75"/>
    <row r="534" s="1" customFormat="1" ht="12.75"/>
    <row r="535" s="1" customFormat="1" ht="12.75"/>
    <row r="536" s="1" customFormat="1" ht="12.75"/>
    <row r="537" s="1" customFormat="1" ht="12.75"/>
    <row r="538" s="1" customFormat="1" ht="12.75"/>
    <row r="539" s="1" customFormat="1" ht="12.75"/>
    <row r="540" s="1" customFormat="1" ht="12.75"/>
    <row r="541" s="1" customFormat="1" ht="12.75"/>
    <row r="542" s="1" customFormat="1" ht="12.75"/>
    <row r="543" s="1" customFormat="1" ht="12.75"/>
    <row r="544" s="1" customFormat="1" ht="12.75"/>
    <row r="545" s="1" customFormat="1" ht="12.75"/>
    <row r="546" s="1" customFormat="1" ht="12.75"/>
    <row r="547" s="1" customFormat="1" ht="12.75"/>
    <row r="548" s="1" customFormat="1" ht="12.75"/>
    <row r="549" s="1" customFormat="1" ht="12.75"/>
    <row r="550" s="1" customFormat="1" ht="12.75"/>
    <row r="551" s="1" customFormat="1" ht="12.75"/>
    <row r="552" s="1" customFormat="1" ht="12.75"/>
    <row r="553" s="1" customFormat="1" ht="12.75"/>
    <row r="554" s="1" customFormat="1" ht="12.75"/>
    <row r="555" s="1" customFormat="1" ht="12.75"/>
    <row r="556" s="1" customFormat="1" ht="12.75"/>
    <row r="557" s="1" customFormat="1" ht="12.75"/>
    <row r="558" s="1" customFormat="1" ht="12.75"/>
    <row r="559" s="1" customFormat="1" ht="12.75"/>
    <row r="560" s="1" customFormat="1" ht="12.75"/>
    <row r="561" s="1" customFormat="1" ht="12.75"/>
    <row r="562" s="1" customFormat="1" ht="12.75"/>
    <row r="563" s="1" customFormat="1" ht="12.75"/>
    <row r="564" s="1" customFormat="1" ht="12.75"/>
    <row r="565" s="1" customFormat="1" ht="12.75"/>
    <row r="566" s="1" customFormat="1" ht="12.75"/>
    <row r="567" s="1" customFormat="1" ht="12.75"/>
    <row r="568" s="1" customFormat="1" ht="12.75"/>
    <row r="569" s="1" customFormat="1" ht="12.75"/>
    <row r="570" s="1" customFormat="1" ht="12.75"/>
    <row r="571" s="1" customFormat="1" ht="12.75"/>
    <row r="572" s="1" customFormat="1" ht="12.75"/>
    <row r="573" s="1" customFormat="1" ht="12.75"/>
    <row r="574" s="1" customFormat="1" ht="12.75"/>
    <row r="575" s="1" customFormat="1" ht="12.75"/>
    <row r="576" s="1" customFormat="1" ht="12.75"/>
    <row r="577" s="1" customFormat="1" ht="12.75"/>
    <row r="578" s="1" customFormat="1" ht="12.75"/>
    <row r="579" s="1" customFormat="1" ht="12.75"/>
    <row r="580" s="1" customFormat="1" ht="12.75"/>
    <row r="581" s="1" customFormat="1" ht="12.75"/>
    <row r="582" s="1" customFormat="1" ht="12.75"/>
    <row r="583" s="1" customFormat="1" ht="12.75"/>
    <row r="584" s="1" customFormat="1" ht="12.75"/>
    <row r="585" s="1" customFormat="1" ht="12.75"/>
    <row r="586" s="1" customFormat="1" ht="12.75"/>
    <row r="587" s="1" customFormat="1" ht="12.75"/>
    <row r="588" s="1" customFormat="1" ht="12.75"/>
    <row r="589" s="1" customFormat="1" ht="12.75"/>
    <row r="590" s="1" customFormat="1" ht="12.75"/>
    <row r="591" s="1" customFormat="1" ht="12.75"/>
    <row r="592" s="1" customFormat="1" ht="12.75"/>
    <row r="593" s="1" customFormat="1" ht="12.75"/>
    <row r="594" s="1" customFormat="1" ht="12.75"/>
    <row r="595" s="1" customFormat="1" ht="12.75"/>
    <row r="596" s="1" customFormat="1" ht="12.75"/>
    <row r="597" s="1" customFormat="1" ht="12.75"/>
    <row r="598" s="1" customFormat="1" ht="12.75"/>
    <row r="599" s="1" customFormat="1" ht="12.75"/>
    <row r="600" s="1" customFormat="1" ht="12.75"/>
    <row r="601" s="1" customFormat="1" ht="12.75"/>
    <row r="602" s="1" customFormat="1" ht="12.75"/>
    <row r="603" s="1" customFormat="1" ht="12.75"/>
    <row r="604" s="1" customFormat="1" ht="12.75"/>
    <row r="605" s="1" customFormat="1" ht="12.75"/>
    <row r="606" s="1" customFormat="1" ht="12.75"/>
    <row r="607" s="1" customFormat="1" ht="12.75"/>
    <row r="608" s="1" customFormat="1" ht="12.75"/>
    <row r="609" s="1" customFormat="1" ht="12.75"/>
    <row r="610" s="1" customFormat="1" ht="12.75"/>
    <row r="611" s="1" customFormat="1" ht="12.75"/>
    <row r="612" s="1" customFormat="1" ht="12.75"/>
    <row r="613" s="1" customFormat="1" ht="12.75"/>
    <row r="614" s="1" customFormat="1" ht="12.75"/>
    <row r="615" s="1" customFormat="1" ht="12.75"/>
    <row r="616" s="1" customFormat="1" ht="12.75"/>
    <row r="617" s="1" customFormat="1" ht="12.75"/>
    <row r="618" s="1" customFormat="1" ht="12.75"/>
    <row r="619" s="1" customFormat="1" ht="12.75"/>
    <row r="620" s="1" customFormat="1" ht="12.75"/>
    <row r="621" s="1" customFormat="1" ht="12.75"/>
    <row r="622" s="1" customFormat="1" ht="12.75"/>
    <row r="623" s="1" customFormat="1" ht="12.75"/>
    <row r="624" s="1" customFormat="1" ht="12.75"/>
    <row r="625" s="1" customFormat="1" ht="12.75"/>
    <row r="626" s="1" customFormat="1" ht="12.75"/>
    <row r="627" s="1" customFormat="1" ht="12.75"/>
    <row r="628" s="1" customFormat="1" ht="12.75"/>
    <row r="629" s="1" customFormat="1" ht="12.75"/>
    <row r="630" s="1" customFormat="1" ht="12.75"/>
    <row r="631" s="1" customFormat="1" ht="12.75"/>
    <row r="632" s="1" customFormat="1" ht="12.75"/>
    <row r="633" s="1" customFormat="1" ht="12.75"/>
    <row r="634" s="1" customFormat="1" ht="12.75"/>
    <row r="635" s="1" customFormat="1" ht="12.75"/>
    <row r="636" s="1" customFormat="1" ht="12.75"/>
    <row r="637" s="1" customFormat="1" ht="12.75"/>
    <row r="638" s="1" customFormat="1" ht="12.75"/>
    <row r="639" s="1" customFormat="1" ht="12.75"/>
    <row r="640" s="1" customFormat="1" ht="12.75"/>
    <row r="641" s="1" customFormat="1" ht="12.75"/>
    <row r="642" s="1" customFormat="1" ht="12.75"/>
    <row r="643" s="1" customFormat="1" ht="12.75"/>
    <row r="644" s="1" customFormat="1" ht="12.75"/>
    <row r="645" s="1" customFormat="1" ht="12.75"/>
    <row r="646" s="1" customFormat="1" ht="12.75"/>
    <row r="647" s="1" customFormat="1" ht="12.75"/>
    <row r="648" s="1" customFormat="1" ht="12.75"/>
    <row r="649" s="1" customFormat="1" ht="12.75"/>
    <row r="650" s="1" customFormat="1" ht="12.75"/>
    <row r="651" s="1" customFormat="1" ht="12.75"/>
    <row r="652" s="1" customFormat="1" ht="12.75"/>
    <row r="653" s="1" customFormat="1" ht="12.75"/>
    <row r="654" s="1" customFormat="1" ht="12.75"/>
    <row r="655" s="1" customFormat="1" ht="12.75"/>
    <row r="656" s="1" customFormat="1" ht="12.75"/>
    <row r="657" s="1" customFormat="1" ht="12.75"/>
    <row r="658" s="1" customFormat="1" ht="12.75"/>
    <row r="659" s="1" customFormat="1" ht="12.75"/>
    <row r="660" s="1" customFormat="1" ht="12.75"/>
    <row r="661" s="1" customFormat="1" ht="12.75"/>
    <row r="662" s="1" customFormat="1" ht="12.75"/>
    <row r="663" s="1" customFormat="1" ht="12.75"/>
    <row r="664" s="1" customFormat="1" ht="12.75"/>
    <row r="665" s="1" customFormat="1" ht="12.75"/>
    <row r="666" s="1" customFormat="1" ht="12.75"/>
    <row r="667" s="1" customFormat="1" ht="12.75"/>
    <row r="668" s="1" customFormat="1" ht="12.75"/>
    <row r="669" s="1" customFormat="1" ht="12.75"/>
    <row r="670" s="1" customFormat="1" ht="12.75"/>
    <row r="671" s="1" customFormat="1" ht="12.75"/>
    <row r="672" s="1" customFormat="1" ht="12.75"/>
    <row r="673" s="1" customFormat="1" ht="12.75"/>
    <row r="674" s="1" customFormat="1" ht="12.75"/>
    <row r="675" s="1" customFormat="1" ht="12.75"/>
    <row r="676" s="1" customFormat="1" ht="12.75"/>
    <row r="677" s="1" customFormat="1" ht="12.75"/>
    <row r="678" s="1" customFormat="1" ht="12.75"/>
    <row r="679" s="1" customFormat="1" ht="12.75"/>
    <row r="680" s="1" customFormat="1" ht="12.75"/>
    <row r="681" s="1" customFormat="1" ht="12.75"/>
    <row r="682" s="1" customFormat="1" ht="12.75"/>
    <row r="683" s="1" customFormat="1" ht="12.75"/>
    <row r="684" s="1" customFormat="1" ht="12.75"/>
    <row r="685" s="1" customFormat="1" ht="12.75"/>
    <row r="686" s="1" customFormat="1" ht="12.75"/>
    <row r="687" s="1" customFormat="1" ht="12.75"/>
    <row r="688" s="1" customFormat="1" ht="12.75"/>
    <row r="689" s="1" customFormat="1" ht="12.75"/>
    <row r="690" s="1" customFormat="1" ht="12.75"/>
    <row r="691" s="1" customFormat="1" ht="12.75"/>
    <row r="692" s="1" customFormat="1" ht="12.75"/>
    <row r="693" s="1" customFormat="1" ht="12.75"/>
    <row r="694" s="1" customFormat="1" ht="12.75"/>
    <row r="695" s="1" customFormat="1" ht="12.75"/>
    <row r="696" s="1" customFormat="1" ht="12.75"/>
    <row r="697" s="1" customFormat="1" ht="12.75"/>
    <row r="698" s="1" customFormat="1" ht="12.75"/>
    <row r="699" s="1" customFormat="1" ht="12.75"/>
    <row r="700" s="1" customFormat="1" ht="12.75"/>
    <row r="701" s="1" customFormat="1" ht="12.75"/>
    <row r="702" s="1" customFormat="1" ht="12.75"/>
    <row r="703" s="1" customFormat="1" ht="12.75"/>
    <row r="704" s="1" customFormat="1" ht="12.75"/>
    <row r="705" s="1" customFormat="1" ht="12.75"/>
    <row r="706" s="1" customFormat="1" ht="12.75"/>
    <row r="707" s="1" customFormat="1" ht="12.75"/>
    <row r="708" s="1" customFormat="1" ht="12.75"/>
    <row r="709" s="1" customFormat="1" ht="12.75"/>
    <row r="710" s="1" customFormat="1" ht="12.75"/>
    <row r="711" s="1" customFormat="1" ht="12.75"/>
    <row r="712" s="1" customFormat="1" ht="12.75"/>
    <row r="713" s="1" customFormat="1" ht="12.75"/>
    <row r="714" s="1" customFormat="1" ht="12.75"/>
    <row r="715" s="1" customFormat="1" ht="12.75"/>
    <row r="716" s="1" customFormat="1" ht="12.75"/>
    <row r="717" s="1" customFormat="1" ht="12.75"/>
    <row r="718" s="1" customFormat="1" ht="12.75"/>
    <row r="719" s="1" customFormat="1" ht="12.75"/>
    <row r="720" s="1" customFormat="1" ht="12.75"/>
    <row r="721" s="1" customFormat="1" ht="12.75"/>
    <row r="722" s="1" customFormat="1" ht="12.75"/>
    <row r="723" s="1" customFormat="1" ht="12.75"/>
    <row r="724" s="1" customFormat="1" ht="12.75"/>
    <row r="725" s="1" customFormat="1" ht="12.75"/>
    <row r="726" s="1" customFormat="1" ht="12.75"/>
    <row r="727" s="1" customFormat="1" ht="12.75"/>
    <row r="728" s="1" customFormat="1" ht="12.75"/>
    <row r="729" s="1" customFormat="1" ht="12.75"/>
    <row r="730" s="1" customFormat="1" ht="12.75"/>
    <row r="731" s="1" customFormat="1" ht="12.75"/>
    <row r="732" s="1" customFormat="1" ht="12.75"/>
    <row r="733" s="1" customFormat="1" ht="12.75"/>
    <row r="734" s="1" customFormat="1" ht="12.75"/>
    <row r="735" s="1" customFormat="1" ht="12.75"/>
    <row r="736" s="1" customFormat="1" ht="12.75"/>
    <row r="737" s="1" customFormat="1" ht="12.75"/>
    <row r="738" s="1" customFormat="1" ht="12.75"/>
    <row r="739" s="1" customFormat="1" ht="12.75"/>
    <row r="740" s="1" customFormat="1" ht="12.75"/>
    <row r="741" s="1" customFormat="1" ht="12.75"/>
    <row r="742" s="1" customFormat="1" ht="12.75"/>
    <row r="743" s="1" customFormat="1" ht="12.75"/>
    <row r="744" s="1" customFormat="1" ht="12.75"/>
    <row r="745" s="1" customFormat="1" ht="12.75"/>
    <row r="746" s="1" customFormat="1" ht="12.75"/>
    <row r="747" s="1" customFormat="1" ht="12.75"/>
    <row r="748" s="1" customFormat="1" ht="12.75"/>
    <row r="749" s="1" customFormat="1" ht="12.75"/>
    <row r="750" s="1" customFormat="1" ht="12.75"/>
    <row r="751" s="1" customFormat="1" ht="12.75"/>
    <row r="752" s="1" customFormat="1" ht="12.75"/>
    <row r="753" s="1" customFormat="1" ht="12.75"/>
    <row r="754" s="1" customFormat="1" ht="12.75"/>
    <row r="755" s="1" customFormat="1" ht="12.75"/>
    <row r="756" s="1" customFormat="1" ht="12.75"/>
    <row r="757" s="1" customFormat="1" ht="12.75"/>
    <row r="758" s="1" customFormat="1" ht="12.75"/>
    <row r="759" s="1" customFormat="1" ht="12.75"/>
    <row r="760" s="1" customFormat="1" ht="12.75"/>
    <row r="761" s="1" customFormat="1" ht="12.75"/>
    <row r="762" s="1" customFormat="1" ht="12.75"/>
    <row r="763" s="1" customFormat="1" ht="12.75"/>
    <row r="764" s="1" customFormat="1" ht="12.75"/>
    <row r="765" s="1" customFormat="1" ht="12.75"/>
    <row r="766" s="1" customFormat="1" ht="12.75"/>
    <row r="767" s="1" customFormat="1" ht="12.75"/>
    <row r="768" s="1" customFormat="1" ht="12.75"/>
    <row r="769" s="1" customFormat="1" ht="12.75"/>
    <row r="770" s="1" customFormat="1" ht="12.75"/>
    <row r="771" s="1" customFormat="1" ht="12.75"/>
    <row r="772" s="1" customFormat="1" ht="12.75"/>
    <row r="773" s="1" customFormat="1" ht="12.75"/>
    <row r="774" s="1" customFormat="1" ht="12.75"/>
    <row r="775" s="1" customFormat="1" ht="12.75"/>
    <row r="776" s="1" customFormat="1" ht="12.75"/>
    <row r="777" s="1" customFormat="1" ht="12.75"/>
    <row r="778" s="1" customFormat="1" ht="12.75"/>
    <row r="779" s="1" customFormat="1" ht="12.75"/>
    <row r="780" s="1" customFormat="1" ht="12.75"/>
    <row r="781" s="1" customFormat="1" ht="12.75"/>
    <row r="782" s="1" customFormat="1" ht="12.75"/>
    <row r="783" s="1" customFormat="1" ht="12.75"/>
    <row r="784" s="1" customFormat="1" ht="12.75"/>
    <row r="785" s="1" customFormat="1" ht="12.75"/>
    <row r="786" s="1" customFormat="1" ht="12.75"/>
    <row r="787" s="1" customFormat="1" ht="12.75"/>
    <row r="788" s="1" customFormat="1" ht="12.75"/>
    <row r="789" s="1" customFormat="1" ht="12.75"/>
    <row r="790" s="1" customFormat="1" ht="12.75"/>
    <row r="791" s="1" customFormat="1" ht="12.75"/>
    <row r="792" s="1" customFormat="1" ht="12.75"/>
    <row r="793" s="1" customFormat="1" ht="12.75"/>
    <row r="794" s="1" customFormat="1" ht="12.75"/>
    <row r="795" s="1" customFormat="1" ht="12.75"/>
    <row r="796" s="1" customFormat="1" ht="12.75"/>
    <row r="797" s="1" customFormat="1" ht="12.75"/>
    <row r="798" s="1" customFormat="1" ht="12.75"/>
    <row r="799" s="1" customFormat="1" ht="12.75"/>
    <row r="800" s="1" customFormat="1" ht="12.75"/>
    <row r="801" s="1" customFormat="1" ht="12.75"/>
    <row r="802" s="1" customFormat="1" ht="12.75"/>
    <row r="803" s="1" customFormat="1" ht="12.75"/>
    <row r="804" s="1" customFormat="1" ht="12.75"/>
    <row r="805" s="1" customFormat="1" ht="12.75"/>
    <row r="806" s="1" customFormat="1" ht="12.75"/>
    <row r="807" s="1" customFormat="1" ht="12.75"/>
    <row r="808" s="1" customFormat="1" ht="12.75"/>
    <row r="809" s="1" customFormat="1" ht="12.75"/>
    <row r="810" s="1" customFormat="1" ht="12.75"/>
    <row r="811" s="1" customFormat="1" ht="12.75"/>
    <row r="812" s="1" customFormat="1" ht="12.75"/>
    <row r="813" s="1" customFormat="1" ht="12.75"/>
    <row r="814" s="1" customFormat="1" ht="12.75"/>
    <row r="815" s="1" customFormat="1" ht="12.75"/>
    <row r="816" s="1" customFormat="1" ht="12.75"/>
    <row r="817" s="1" customFormat="1" ht="12.75"/>
    <row r="818" s="1" customFormat="1" ht="12.75"/>
    <row r="819" s="1" customFormat="1" ht="12.75"/>
    <row r="820" s="1" customFormat="1" ht="12.75"/>
    <row r="821" s="1" customFormat="1" ht="12.75"/>
    <row r="822" s="1" customFormat="1" ht="12.75"/>
    <row r="823" s="1" customFormat="1" ht="12.75"/>
    <row r="824" s="1" customFormat="1" ht="12.75"/>
    <row r="825" s="1" customFormat="1" ht="12.75"/>
    <row r="826" s="1" customFormat="1" ht="12.75"/>
    <row r="827" s="1" customFormat="1" ht="12.75"/>
    <row r="828" s="1" customFormat="1" ht="12.75"/>
    <row r="829" s="1" customFormat="1" ht="12.75"/>
    <row r="830" s="1" customFormat="1" ht="12.75"/>
    <row r="831" s="1" customFormat="1" ht="12.75"/>
    <row r="832" s="1" customFormat="1" ht="12.75"/>
    <row r="833" s="1" customFormat="1" ht="12.75"/>
    <row r="834" s="1" customFormat="1" ht="12.75"/>
    <row r="835" s="1" customFormat="1" ht="12.75"/>
    <row r="836" s="1" customFormat="1" ht="12.75"/>
    <row r="837" s="1" customFormat="1" ht="12.75"/>
    <row r="838" s="1" customFormat="1" ht="12.75"/>
    <row r="839" s="1" customFormat="1" ht="12.75"/>
    <row r="840" s="1" customFormat="1" ht="12.75"/>
    <row r="841" s="1" customFormat="1" ht="12.75"/>
    <row r="842" s="1" customFormat="1" ht="12.75"/>
    <row r="843" s="1" customFormat="1" ht="12.75"/>
    <row r="844" s="1" customFormat="1" ht="12.75"/>
    <row r="845" s="1" customFormat="1" ht="12.75"/>
    <row r="846" s="1" customFormat="1" ht="12.75"/>
    <row r="847" s="1" customFormat="1" ht="12.75"/>
    <row r="848" s="1" customFormat="1" ht="12.75"/>
    <row r="849" s="1" customFormat="1" ht="12.75"/>
    <row r="850" s="1" customFormat="1" ht="12.75"/>
    <row r="851" s="1" customFormat="1" ht="12.75"/>
    <row r="852" s="1" customFormat="1" ht="12.75"/>
    <row r="853" s="1" customFormat="1" ht="12.75"/>
    <row r="854" s="1" customFormat="1" ht="12.75"/>
    <row r="855" s="1" customFormat="1" ht="12.75"/>
    <row r="856" s="1" customFormat="1" ht="12.75"/>
    <row r="857" s="1" customFormat="1" ht="12.75"/>
    <row r="858" s="1" customFormat="1" ht="12.75"/>
    <row r="859" s="1" customFormat="1" ht="12.75"/>
    <row r="860" s="1" customFormat="1" ht="12.75"/>
    <row r="861" s="1" customFormat="1" ht="12.75"/>
    <row r="862" s="1" customFormat="1" ht="12.75"/>
    <row r="863" s="1" customFormat="1" ht="12.75"/>
    <row r="864" s="1" customFormat="1" ht="12.75"/>
    <row r="865" s="1" customFormat="1" ht="12.75"/>
    <row r="866" s="1" customFormat="1" ht="12.75"/>
    <row r="867" s="1" customFormat="1" ht="12.75"/>
    <row r="868" s="1" customFormat="1" ht="12.75"/>
    <row r="869" s="1" customFormat="1" ht="12.75"/>
    <row r="870" s="1" customFormat="1" ht="12.75"/>
    <row r="871" s="1" customFormat="1" ht="12.75"/>
    <row r="872" s="1" customFormat="1" ht="12.75"/>
    <row r="873" s="1" customFormat="1" ht="12.75"/>
    <row r="874" s="1" customFormat="1" ht="12.75"/>
    <row r="875" s="1" customFormat="1" ht="12.75"/>
    <row r="876" s="1" customFormat="1" ht="12.75"/>
    <row r="877" s="1" customFormat="1" ht="12.75"/>
    <row r="878" s="1" customFormat="1" ht="12.75"/>
    <row r="879" s="1" customFormat="1" ht="12.75"/>
    <row r="880" s="1" customFormat="1" ht="12.75"/>
    <row r="881" s="1" customFormat="1" ht="12.75"/>
    <row r="882" s="1" customFormat="1" ht="12.75"/>
    <row r="883" s="1" customFormat="1" ht="12.75"/>
    <row r="884" s="1" customFormat="1" ht="12.75"/>
    <row r="885" s="1" customFormat="1" ht="12.75"/>
    <row r="886" s="1" customFormat="1" ht="12.75"/>
    <row r="887" s="1" customFormat="1" ht="12.75"/>
    <row r="888" s="1" customFormat="1" ht="12.75"/>
    <row r="889" s="1" customFormat="1" ht="12.75"/>
    <row r="890" s="1" customFormat="1" ht="12.75"/>
    <row r="891" s="1" customFormat="1" ht="12.75"/>
    <row r="892" s="1" customFormat="1" ht="12.75"/>
    <row r="893" s="1" customFormat="1" ht="12.75"/>
    <row r="894" s="1" customFormat="1" ht="12.75"/>
    <row r="895" s="1" customFormat="1" ht="12.75"/>
    <row r="896" s="1" customFormat="1" ht="12.75"/>
    <row r="897" s="1" customFormat="1" ht="12.75"/>
    <row r="898" s="1" customFormat="1" ht="12.75"/>
    <row r="899" s="1" customFormat="1" ht="12.75"/>
    <row r="900" s="1" customFormat="1" ht="12.75"/>
    <row r="901" s="1" customFormat="1" ht="12.75"/>
    <row r="902" s="1" customFormat="1" ht="12.75"/>
    <row r="903" s="1" customFormat="1" ht="12.75"/>
    <row r="904" s="1" customFormat="1" ht="12.75"/>
    <row r="905" s="1" customFormat="1" ht="12.75"/>
    <row r="906" s="1" customFormat="1" ht="12.75"/>
    <row r="907" s="1" customFormat="1" ht="12.75"/>
    <row r="908" s="1" customFormat="1" ht="12.75"/>
    <row r="909" s="1" customFormat="1" ht="12.75"/>
    <row r="910" s="1" customFormat="1" ht="12.75"/>
    <row r="911" s="1" customFormat="1" ht="12.75"/>
    <row r="912" s="1" customFormat="1" ht="12.75"/>
    <row r="913" s="1" customFormat="1" ht="12.75"/>
    <row r="914" s="1" customFormat="1" ht="12.75"/>
    <row r="915" s="1" customFormat="1" ht="12.75"/>
    <row r="916" s="1" customFormat="1" ht="12.75"/>
    <row r="917" s="1" customFormat="1" ht="12.75"/>
    <row r="918" s="1" customFormat="1" ht="12.75"/>
    <row r="919" s="1" customFormat="1" ht="12.75"/>
    <row r="920" s="1" customFormat="1" ht="12.75"/>
    <row r="921" s="1" customFormat="1" ht="12.75"/>
    <row r="922" s="1" customFormat="1" ht="12.75"/>
    <row r="923" s="1" customFormat="1" ht="12.75"/>
    <row r="924" s="1" customFormat="1" ht="12.75"/>
    <row r="925" s="1" customFormat="1" ht="12.75"/>
    <row r="926" s="1" customFormat="1" ht="12.75"/>
    <row r="927" s="1" customFormat="1" ht="12.75"/>
    <row r="928" s="1" customFormat="1" ht="12.75"/>
    <row r="929" s="1" customFormat="1" ht="12.75"/>
    <row r="930" s="1" customFormat="1" ht="12.75"/>
    <row r="931" s="1" customFormat="1" ht="12.75"/>
    <row r="932" s="1" customFormat="1" ht="12.75"/>
    <row r="933" s="1" customFormat="1" ht="12.75"/>
    <row r="934" s="1" customFormat="1" ht="12.75"/>
    <row r="935" s="1" customFormat="1" ht="12.75"/>
    <row r="936" s="1" customFormat="1" ht="12.75"/>
    <row r="937" s="1" customFormat="1" ht="12.75"/>
    <row r="938" s="1" customFormat="1" ht="12.75"/>
    <row r="939" s="1" customFormat="1" ht="12.75"/>
    <row r="940" s="1" customFormat="1" ht="12.75"/>
    <row r="941" s="1" customFormat="1" ht="12.75"/>
    <row r="942" s="1" customFormat="1" ht="12.75"/>
    <row r="943" s="1" customFormat="1" ht="12.75"/>
    <row r="944" s="1" customFormat="1" ht="12.75"/>
    <row r="945" s="1" customFormat="1" ht="12.75"/>
    <row r="946" s="1" customFormat="1" ht="12.75"/>
    <row r="947" s="1" customFormat="1" ht="12.75"/>
    <row r="948" s="1" customFormat="1" ht="12.75"/>
    <row r="949" s="1" customFormat="1" ht="12.75"/>
    <row r="950" s="1" customFormat="1" ht="12.75"/>
    <row r="951" s="1" customFormat="1" ht="12.75"/>
    <row r="952" s="1" customFormat="1" ht="12.75"/>
    <row r="953" s="1" customFormat="1" ht="12.75"/>
    <row r="954" s="1" customFormat="1" ht="12.75"/>
    <row r="955" s="1" customFormat="1" ht="12.75"/>
    <row r="956" s="1" customFormat="1" ht="12.75"/>
    <row r="957" s="1" customFormat="1" ht="12.75"/>
    <row r="958" s="1" customFormat="1" ht="12.75"/>
    <row r="959" s="1" customFormat="1" ht="12.75"/>
    <row r="960" s="1" customFormat="1" ht="12.75"/>
    <row r="961" s="1" customFormat="1" ht="12.75"/>
    <row r="962" s="1" customFormat="1" ht="12.75"/>
    <row r="963" s="1" customFormat="1" ht="12.75"/>
    <row r="964" s="1" customFormat="1" ht="12.75"/>
    <row r="965" s="1" customFormat="1" ht="12.75"/>
    <row r="966" s="1" customFormat="1" ht="12.75"/>
    <row r="967" s="1" customFormat="1" ht="12.75"/>
    <row r="968" s="1" customFormat="1" ht="12.75"/>
    <row r="969" s="1" customFormat="1" ht="12.75"/>
    <row r="970" s="1" customFormat="1" ht="12.75"/>
    <row r="971" s="1" customFormat="1" ht="12.75"/>
    <row r="972" s="1" customFormat="1" ht="12.75"/>
    <row r="973" s="1" customFormat="1" ht="12.75"/>
    <row r="974" s="1" customFormat="1" ht="12.75"/>
    <row r="975" s="1" customFormat="1" ht="12.75"/>
    <row r="976" s="1" customFormat="1" ht="12.75"/>
    <row r="977" s="1" customFormat="1" ht="12.75"/>
    <row r="978" s="1" customFormat="1" ht="12.75"/>
    <row r="979" s="1" customFormat="1" ht="12.75"/>
    <row r="980" s="1" customFormat="1" ht="12.75"/>
    <row r="981" s="1" customFormat="1" ht="12.75"/>
    <row r="982" s="1" customFormat="1" ht="12.75"/>
    <row r="983" s="1" customFormat="1" ht="12.75"/>
    <row r="984" s="1" customFormat="1" ht="12.75"/>
    <row r="985" s="1" customFormat="1" ht="12.75"/>
    <row r="986" s="1" customFormat="1" ht="12.75"/>
    <row r="987" s="1" customFormat="1" ht="12.75"/>
    <row r="988" s="1" customFormat="1" ht="12.75"/>
    <row r="989" s="1" customFormat="1" ht="12.75"/>
    <row r="990" s="1" customFormat="1" ht="12.75"/>
    <row r="991" s="1" customFormat="1" ht="12.75"/>
    <row r="992" s="1" customFormat="1" ht="12.75"/>
    <row r="993" s="1" customFormat="1" ht="12.75"/>
    <row r="994" s="1" customFormat="1" ht="12.75"/>
    <row r="995" s="1" customFormat="1" ht="12.75"/>
    <row r="996" s="1" customFormat="1" ht="12.75"/>
    <row r="997" s="1" customFormat="1" ht="12.75"/>
    <row r="998" s="1" customFormat="1" ht="12.75"/>
    <row r="999" s="1" customFormat="1" ht="12.75"/>
    <row r="1000" s="1" customFormat="1" ht="12.75"/>
    <row r="1001" s="1" customFormat="1" ht="12.75"/>
    <row r="1002" s="1" customFormat="1" ht="12.75"/>
    <row r="1003" s="1" customFormat="1" ht="12.75"/>
    <row r="1004" s="1" customFormat="1" ht="12.75"/>
    <row r="1005" s="1" customFormat="1" ht="12.75"/>
    <row r="1006" s="1" customFormat="1" ht="12.75"/>
    <row r="1007" s="1" customFormat="1" ht="12.75"/>
    <row r="1008" s="1" customFormat="1" ht="12.75"/>
    <row r="1009" s="1" customFormat="1" ht="12.75"/>
    <row r="1010" s="1" customFormat="1" ht="12.75"/>
    <row r="1011" s="1" customFormat="1" ht="12.75"/>
    <row r="1012" s="1" customFormat="1" ht="12.75"/>
    <row r="1013" s="1" customFormat="1" ht="12.75"/>
    <row r="1014" s="1" customFormat="1" ht="12.75"/>
    <row r="1015" s="1" customFormat="1" ht="12.75"/>
    <row r="1016" s="1" customFormat="1" ht="12.75"/>
    <row r="1017" s="1" customFormat="1" ht="12.75"/>
    <row r="1018" s="1" customFormat="1" ht="12.75"/>
    <row r="1019" s="1" customFormat="1" ht="12.75"/>
    <row r="1020" s="1" customFormat="1" ht="12.75"/>
    <row r="1021" s="1" customFormat="1" ht="12.75"/>
    <row r="1022" s="1" customFormat="1" ht="12.75"/>
    <row r="1023" s="1" customFormat="1" ht="12.75"/>
    <row r="1024" s="1" customFormat="1" ht="12.75"/>
    <row r="1025" s="1" customFormat="1" ht="12.75"/>
    <row r="1026" s="1" customFormat="1" ht="12.75"/>
    <row r="1027" s="1" customFormat="1" ht="12.75"/>
    <row r="1028" s="1" customFormat="1" ht="12.75"/>
    <row r="1029" s="1" customFormat="1" ht="12.75"/>
    <row r="1030" s="1" customFormat="1" ht="12.75"/>
    <row r="1031" s="1" customFormat="1" ht="12.75"/>
    <row r="1032" s="1" customFormat="1" ht="12.75"/>
    <row r="1033" s="1" customFormat="1" ht="12.75"/>
    <row r="1034" s="1" customFormat="1" ht="12.75"/>
    <row r="1035" s="1" customFormat="1" ht="12.75"/>
    <row r="1036" s="1" customFormat="1" ht="12.75"/>
    <row r="1037" s="1" customFormat="1" ht="12.75"/>
    <row r="1038" s="1" customFormat="1" ht="12.75"/>
    <row r="1039" s="1" customFormat="1" ht="12.75"/>
    <row r="1040" s="1" customFormat="1" ht="12.75"/>
    <row r="1041" s="1" customFormat="1" ht="12.75"/>
    <row r="1042" s="1" customFormat="1" ht="12.75"/>
    <row r="1043" s="1" customFormat="1" ht="12.75"/>
    <row r="1044" s="1" customFormat="1" ht="12.75"/>
    <row r="1045" s="1" customFormat="1" ht="12.75"/>
    <row r="1046" s="1" customFormat="1" ht="12.75"/>
    <row r="1047" s="1" customFormat="1" ht="12.75"/>
    <row r="1048" s="1" customFormat="1" ht="12.75"/>
    <row r="1049" s="1" customFormat="1" ht="12.75"/>
    <row r="1050" s="1" customFormat="1" ht="12.75"/>
    <row r="1051" s="1" customFormat="1" ht="12.75"/>
    <row r="1052" s="1" customFormat="1" ht="12.75"/>
    <row r="1053" s="1" customFormat="1" ht="12.75"/>
    <row r="1054" s="1" customFormat="1" ht="12.75"/>
    <row r="1055" s="1" customFormat="1" ht="12.75"/>
    <row r="1056" s="1" customFormat="1" ht="12.75"/>
    <row r="1057" s="1" customFormat="1" ht="12.75"/>
    <row r="1058" s="1" customFormat="1" ht="12.75"/>
    <row r="1059" s="1" customFormat="1" ht="12.75"/>
    <row r="1060" s="1" customFormat="1" ht="12.75"/>
    <row r="1061" s="1" customFormat="1" ht="12.75"/>
    <row r="1062" s="1" customFormat="1" ht="12.75"/>
    <row r="1063" s="1" customFormat="1" ht="12.75"/>
    <row r="1064" s="1" customFormat="1" ht="12.75"/>
    <row r="1065" s="1" customFormat="1" ht="12.75"/>
    <row r="1066" s="1" customFormat="1" ht="12.75"/>
    <row r="1067" s="1" customFormat="1" ht="12.75"/>
    <row r="1068" s="1" customFormat="1" ht="12.75"/>
    <row r="1069" s="1" customFormat="1" ht="12.75"/>
    <row r="1070" s="1" customFormat="1" ht="12.75"/>
    <row r="1071" s="1" customFormat="1" ht="12.75"/>
    <row r="1072" s="1" customFormat="1" ht="12.75"/>
    <row r="1073" s="1" customFormat="1" ht="12.75"/>
    <row r="1074" s="1" customFormat="1" ht="12.75"/>
    <row r="1075" s="1" customFormat="1" ht="12.75"/>
    <row r="1076" s="1" customFormat="1" ht="12.75"/>
    <row r="1077" s="1" customFormat="1" ht="12.75"/>
    <row r="1078" s="1" customFormat="1" ht="12.75"/>
    <row r="1079" s="1" customFormat="1" ht="12.75"/>
    <row r="1080" s="1" customFormat="1" ht="12.75"/>
    <row r="1081" s="1" customFormat="1" ht="12.75"/>
    <row r="1082" s="1" customFormat="1" ht="12.75"/>
    <row r="1083" s="1" customFormat="1" ht="12.75"/>
    <row r="1084" s="1" customFormat="1" ht="12.75"/>
    <row r="1085" s="1" customFormat="1" ht="12.75"/>
    <row r="1086" s="1" customFormat="1" ht="12.75"/>
    <row r="1087" s="1" customFormat="1" ht="12.75"/>
    <row r="1088" s="1" customFormat="1" ht="12.75"/>
    <row r="1089" s="1" customFormat="1" ht="12.75"/>
    <row r="1090" s="1" customFormat="1" ht="12.75"/>
    <row r="1091" s="1" customFormat="1" ht="12.75"/>
    <row r="1092" s="1" customFormat="1" ht="12.75"/>
    <row r="1093" s="1" customFormat="1" ht="12.75"/>
    <row r="1094" s="1" customFormat="1" ht="12.75"/>
    <row r="1095" s="1" customFormat="1" ht="12.75"/>
    <row r="1096" s="1" customFormat="1" ht="12.75"/>
    <row r="1097" s="1" customFormat="1" ht="12.75"/>
    <row r="1098" s="1" customFormat="1" ht="12.75"/>
    <row r="1099" s="1" customFormat="1" ht="12.75"/>
    <row r="1100" s="1" customFormat="1" ht="12.75"/>
    <row r="1101" s="1" customFormat="1" ht="12.75"/>
    <row r="1102" s="1" customFormat="1" ht="12.75"/>
    <row r="1103" s="1" customFormat="1" ht="12.75"/>
    <row r="1104" s="1" customFormat="1" ht="12.75"/>
    <row r="1105" s="1" customFormat="1" ht="12.75"/>
    <row r="1106" s="1" customFormat="1" ht="12.75"/>
    <row r="1107" s="1" customFormat="1" ht="12.75"/>
    <row r="1108" s="1" customFormat="1" ht="12.75"/>
    <row r="1109" s="1" customFormat="1" ht="12.75"/>
    <row r="1110" s="1" customFormat="1" ht="12.75"/>
    <row r="1111" s="1" customFormat="1" ht="12.75"/>
    <row r="1112" s="1" customFormat="1" ht="12.75"/>
    <row r="1113" s="1" customFormat="1" ht="12.75"/>
    <row r="1114" s="1" customFormat="1" ht="12.75"/>
    <row r="1115" s="1" customFormat="1" ht="12.75"/>
    <row r="1116" s="1" customFormat="1" ht="12.75"/>
    <row r="1117" s="1" customFormat="1" ht="12.75"/>
    <row r="1118" s="1" customFormat="1" ht="12.75"/>
    <row r="1119" s="1" customFormat="1" ht="12.75"/>
    <row r="1120" s="1" customFormat="1" ht="12.75"/>
    <row r="1121" s="1" customFormat="1" ht="12.75"/>
    <row r="1122" s="1" customFormat="1" ht="12.75"/>
    <row r="1123" s="1" customFormat="1" ht="12.75"/>
    <row r="1124" s="1" customFormat="1" ht="12.75"/>
    <row r="1125" s="1" customFormat="1" ht="12.75"/>
    <row r="1126" s="1" customFormat="1" ht="12.75"/>
    <row r="1127" s="1" customFormat="1" ht="12.75"/>
    <row r="1128" s="1" customFormat="1" ht="12.75"/>
    <row r="1129" s="1" customFormat="1" ht="12.75"/>
    <row r="1130" s="1" customFormat="1" ht="12.75"/>
    <row r="1131" s="1" customFormat="1" ht="12.75"/>
    <row r="1132" s="1" customFormat="1" ht="12.75"/>
    <row r="1133" s="1" customFormat="1" ht="12.75"/>
    <row r="1134" s="1" customFormat="1" ht="12.75"/>
    <row r="1135" s="1" customFormat="1" ht="12.75"/>
    <row r="1136" s="1" customFormat="1" ht="12.75"/>
    <row r="1137" s="1" customFormat="1" ht="12.75"/>
    <row r="1138" s="1" customFormat="1" ht="12.75"/>
    <row r="1139" s="1" customFormat="1" ht="12.75"/>
    <row r="1140" s="1" customFormat="1" ht="12.75"/>
    <row r="1141" s="1" customFormat="1" ht="12.75"/>
    <row r="1142" s="1" customFormat="1" ht="12.75"/>
    <row r="1143" s="1" customFormat="1" ht="12.75"/>
    <row r="1144" s="1" customFormat="1" ht="12.75"/>
    <row r="1145" s="1" customFormat="1" ht="12.75"/>
    <row r="1146" s="1" customFormat="1" ht="12.75"/>
    <row r="1147" s="1" customFormat="1" ht="12.75"/>
    <row r="1148" s="1" customFormat="1" ht="12.75"/>
    <row r="1149" s="1" customFormat="1" ht="12.75"/>
    <row r="1150" s="1" customFormat="1" ht="12.75"/>
    <row r="1151" s="1" customFormat="1" ht="12.75"/>
    <row r="1152" s="1" customFormat="1" ht="12.75"/>
    <row r="1153" s="1" customFormat="1" ht="12.75"/>
    <row r="1154" s="1" customFormat="1" ht="12.75"/>
    <row r="1155" s="1" customFormat="1" ht="12.75"/>
    <row r="1156" s="1" customFormat="1" ht="12.75"/>
    <row r="1157" s="1" customFormat="1" ht="12.75"/>
    <row r="1158" s="1" customFormat="1" ht="12.75"/>
    <row r="1159" s="1" customFormat="1" ht="12.75"/>
    <row r="1160" s="1" customFormat="1" ht="12.75"/>
    <row r="1161" s="1" customFormat="1" ht="12.75"/>
    <row r="1162" s="1" customFormat="1" ht="12.75"/>
    <row r="1163" s="1" customFormat="1" ht="12.75"/>
    <row r="1164" s="1" customFormat="1" ht="12.75"/>
    <row r="1165" s="1" customFormat="1" ht="12.75"/>
    <row r="1166" s="1" customFormat="1" ht="12.75"/>
    <row r="1167" s="1" customFormat="1" ht="12.75"/>
    <row r="1168" s="1" customFormat="1" ht="12.75"/>
    <row r="1169" s="1" customFormat="1" ht="12.75"/>
    <row r="1170" s="1" customFormat="1" ht="12.75"/>
    <row r="1171" s="1" customFormat="1" ht="12.75"/>
    <row r="1172" s="1" customFormat="1" ht="12.75"/>
    <row r="1173" s="1" customFormat="1" ht="12.75"/>
    <row r="1174" s="1" customFormat="1" ht="12.75"/>
    <row r="1175" s="1" customFormat="1" ht="12.75"/>
    <row r="1176" s="1" customFormat="1" ht="12.75"/>
    <row r="1177" s="1" customFormat="1" ht="12.75"/>
    <row r="1178" s="1" customFormat="1" ht="12.75"/>
    <row r="1179" s="1" customFormat="1" ht="12.75"/>
    <row r="1180" s="1" customFormat="1" ht="12.75"/>
    <row r="1181" s="1" customFormat="1" ht="12.75"/>
    <row r="1182" s="1" customFormat="1" ht="12.75"/>
    <row r="1183" s="1" customFormat="1" ht="12.75"/>
    <row r="1184" s="1" customFormat="1" ht="12.75"/>
    <row r="1185" s="1" customFormat="1" ht="12.75"/>
    <row r="1186" s="1" customFormat="1" ht="12.75"/>
    <row r="1187" s="1" customFormat="1" ht="12.75"/>
    <row r="1188" s="1" customFormat="1" ht="12.75"/>
    <row r="1189" s="1" customFormat="1" ht="12.75"/>
    <row r="1190" s="1" customFormat="1" ht="12.75"/>
    <row r="1191" s="1" customFormat="1" ht="12.75"/>
    <row r="1192" s="1" customFormat="1" ht="12.75"/>
    <row r="1193" s="1" customFormat="1" ht="12.75"/>
    <row r="1194" s="1" customFormat="1" ht="12.75"/>
    <row r="1195" s="1" customFormat="1" ht="12.75"/>
    <row r="1196" s="1" customFormat="1" ht="12.75"/>
    <row r="1197" s="1" customFormat="1" ht="12.75"/>
    <row r="1198" s="1" customFormat="1" ht="12.75"/>
    <row r="1199" s="1" customFormat="1" ht="12.75"/>
    <row r="1200" s="1" customFormat="1" ht="12.75"/>
    <row r="1201" s="1" customFormat="1" ht="12.75"/>
    <row r="1202" s="1" customFormat="1" ht="12.75"/>
    <row r="1203" s="1" customFormat="1" ht="12.75"/>
    <row r="1204" s="1" customFormat="1" ht="12.75"/>
    <row r="1205" s="1" customFormat="1" ht="12.75"/>
    <row r="1206" s="1" customFormat="1" ht="12.75"/>
    <row r="1207" s="1" customFormat="1" ht="12.75"/>
    <row r="1208" s="1" customFormat="1" ht="12.75"/>
    <row r="1209" s="1" customFormat="1" ht="12.75"/>
    <row r="1210" s="1" customFormat="1" ht="12.75"/>
    <row r="1211" s="1" customFormat="1" ht="12.75"/>
    <row r="1212" s="1" customFormat="1" ht="12.75"/>
    <row r="1213" s="1" customFormat="1" ht="12.75"/>
    <row r="1214" s="1" customFormat="1" ht="12.75"/>
    <row r="1215" s="1" customFormat="1" ht="12.75"/>
    <row r="1216" s="1" customFormat="1" ht="12.75"/>
    <row r="1217" s="1" customFormat="1" ht="12.75"/>
    <row r="1218" s="1" customFormat="1" ht="12.75"/>
    <row r="1219" s="1" customFormat="1" ht="12.75"/>
    <row r="1220" s="1" customFormat="1" ht="12.75"/>
    <row r="1221" s="1" customFormat="1" ht="12.75"/>
    <row r="1222" s="1" customFormat="1" ht="12.75"/>
    <row r="1223" s="1" customFormat="1" ht="12.75"/>
    <row r="1224" s="1" customFormat="1" ht="12.75"/>
    <row r="1225" s="1" customFormat="1" ht="12.75"/>
    <row r="1226" s="1" customFormat="1" ht="12.75"/>
    <row r="1227" s="1" customFormat="1" ht="12.75"/>
    <row r="1228" s="1" customFormat="1" ht="12.75"/>
    <row r="1229" s="1" customFormat="1" ht="12.75"/>
    <row r="1230" s="1" customFormat="1" ht="12.75"/>
    <row r="1231" s="1" customFormat="1" ht="12.75"/>
    <row r="1232" s="1" customFormat="1" ht="12.75"/>
    <row r="1233" s="1" customFormat="1" ht="12.75"/>
    <row r="1234" s="1" customFormat="1" ht="12.75"/>
    <row r="1235" s="1" customFormat="1" ht="12.75"/>
    <row r="1236" s="1" customFormat="1" ht="12.75"/>
    <row r="1237" s="1" customFormat="1" ht="12.75"/>
    <row r="1238" s="1" customFormat="1" ht="12.75"/>
    <row r="1239" s="1" customFormat="1" ht="12.75"/>
    <row r="1240" s="1" customFormat="1" ht="12.75"/>
    <row r="1241" s="1" customFormat="1" ht="12.75"/>
    <row r="1242" s="1" customFormat="1" ht="12.75"/>
    <row r="1243" s="1" customFormat="1" ht="12.75"/>
    <row r="1244" s="1" customFormat="1" ht="12.75"/>
    <row r="1245" s="1" customFormat="1" ht="12.75"/>
    <row r="1246" s="1" customFormat="1" ht="12.75"/>
    <row r="1247" s="1" customFormat="1" ht="12.75"/>
    <row r="1248" s="1" customFormat="1" ht="12.75"/>
    <row r="1249" s="1" customFormat="1" ht="12.75"/>
    <row r="1250" s="1" customFormat="1" ht="12.75"/>
    <row r="1251" s="1" customFormat="1" ht="12.75"/>
    <row r="1252" s="1" customFormat="1" ht="12.75"/>
    <row r="1253" s="1" customFormat="1" ht="12.75"/>
    <row r="1254" s="1" customFormat="1" ht="12.75"/>
    <row r="1255" s="1" customFormat="1" ht="12.75"/>
    <row r="1256" s="1" customFormat="1" ht="12.75"/>
    <row r="1257" s="1" customFormat="1" ht="12.75"/>
    <row r="1258" s="1" customFormat="1" ht="12.75"/>
    <row r="1259" s="1" customFormat="1" ht="12.75"/>
    <row r="1260" s="1" customFormat="1" ht="12.75"/>
    <row r="1261" s="1" customFormat="1" ht="12.75"/>
    <row r="1262" s="1" customFormat="1" ht="12.75"/>
    <row r="1263" s="1" customFormat="1" ht="12.75"/>
    <row r="1264" s="1" customFormat="1" ht="12.75"/>
    <row r="1265" s="1" customFormat="1" ht="12.75"/>
    <row r="1266" s="1" customFormat="1" ht="12.75"/>
    <row r="1267" s="1" customFormat="1" ht="12.75"/>
    <row r="1268" s="1" customFormat="1" ht="12.75"/>
    <row r="1269" s="1" customFormat="1" ht="12.75"/>
    <row r="1270" s="1" customFormat="1" ht="12.75"/>
    <row r="1271" s="1" customFormat="1" ht="12.75"/>
    <row r="1272" s="1" customFormat="1" ht="12.75"/>
    <row r="1273" s="1" customFormat="1" ht="12.75"/>
    <row r="1274" s="1" customFormat="1" ht="12.75"/>
    <row r="1275" s="1" customFormat="1" ht="12.75"/>
    <row r="1276" s="1" customFormat="1" ht="12.75"/>
    <row r="1277" s="1" customFormat="1" ht="12.75"/>
    <row r="1278" s="1" customFormat="1" ht="12.75"/>
    <row r="1279" s="1" customFormat="1" ht="12.75"/>
    <row r="1280" s="1" customFormat="1" ht="12.75"/>
    <row r="1281" s="1" customFormat="1" ht="12.75"/>
    <row r="1282" s="1" customFormat="1" ht="12.75"/>
    <row r="1283" s="1" customFormat="1" ht="12.75"/>
    <row r="1284" s="1" customFormat="1" ht="12.75"/>
    <row r="1285" s="1" customFormat="1" ht="12.75"/>
    <row r="1286" s="1" customFormat="1" ht="12.75"/>
    <row r="1287" s="1" customFormat="1" ht="12.75"/>
    <row r="1288" s="1" customFormat="1" ht="12.75"/>
    <row r="1289" s="1" customFormat="1" ht="12.75"/>
    <row r="1290" s="1" customFormat="1" ht="12.75"/>
    <row r="1291" s="1" customFormat="1" ht="12.75"/>
    <row r="1292" s="1" customFormat="1" ht="12.75"/>
    <row r="1293" s="1" customFormat="1" ht="12.75"/>
    <row r="1294" s="1" customFormat="1" ht="12.75"/>
    <row r="1295" s="1" customFormat="1" ht="12.75"/>
    <row r="1296" s="1" customFormat="1" ht="12.75"/>
    <row r="1297" s="1" customFormat="1" ht="12.75"/>
    <row r="1298" s="1" customFormat="1" ht="12.75"/>
    <row r="1299" s="1" customFormat="1" ht="12.75"/>
    <row r="1300" s="1" customFormat="1" ht="12.75"/>
    <row r="1301" s="1" customFormat="1" ht="12.75"/>
    <row r="1302" s="1" customFormat="1" ht="12.75"/>
    <row r="1303" s="1" customFormat="1" ht="12.75"/>
    <row r="1304" s="1" customFormat="1" ht="12.75"/>
    <row r="1305" s="1" customFormat="1" ht="12.75"/>
    <row r="1306" s="1" customFormat="1" ht="12.75"/>
    <row r="1307" s="1" customFormat="1" ht="12.75"/>
    <row r="1308" s="1" customFormat="1" ht="12.75"/>
    <row r="1309" s="1" customFormat="1" ht="12.75"/>
    <row r="1310" s="1" customFormat="1" ht="12.75"/>
    <row r="1311" s="1" customFormat="1" ht="12.75"/>
    <row r="1312" s="1" customFormat="1" ht="12.75"/>
    <row r="1313" s="1" customFormat="1" ht="12.75"/>
    <row r="1314" s="1" customFormat="1" ht="12.75"/>
    <row r="1315" s="1" customFormat="1" ht="12.75"/>
    <row r="1316" s="1" customFormat="1" ht="12.75"/>
    <row r="1317" s="1" customFormat="1" ht="12.75"/>
    <row r="1318" s="1" customFormat="1" ht="12.75"/>
    <row r="1319" s="1" customFormat="1" ht="12.75"/>
    <row r="1320" s="1" customFormat="1" ht="12.75"/>
    <row r="1321" s="1" customFormat="1" ht="12.75"/>
    <row r="1322" s="1" customFormat="1" ht="12.75"/>
    <row r="1323" s="1" customFormat="1" ht="12.75"/>
    <row r="1324" s="1" customFormat="1" ht="12.75"/>
    <row r="1325" s="1" customFormat="1" ht="12.75"/>
    <row r="1326" s="1" customFormat="1" ht="12.75"/>
    <row r="1327" s="1" customFormat="1" ht="12.75"/>
    <row r="1328" s="1" customFormat="1" ht="12.75"/>
    <row r="1329" s="1" customFormat="1" ht="12.75"/>
    <row r="1330" s="1" customFormat="1" ht="12.75"/>
    <row r="1331" s="1" customFormat="1" ht="12.75"/>
    <row r="1332" s="1" customFormat="1" ht="12.75"/>
    <row r="1333" s="1" customFormat="1" ht="12.75"/>
    <row r="1334" s="1" customFormat="1" ht="12.75"/>
    <row r="1335" s="1" customFormat="1" ht="12.75"/>
    <row r="1336" s="1" customFormat="1" ht="12.75"/>
    <row r="1337" s="1" customFormat="1" ht="12.75"/>
    <row r="1338" s="1" customFormat="1" ht="12.75"/>
    <row r="1339" s="1" customFormat="1" ht="12.75"/>
    <row r="1340" s="1" customFormat="1" ht="12.75"/>
    <row r="1341" s="1" customFormat="1" ht="12.75"/>
    <row r="1342" s="1" customFormat="1" ht="12.75"/>
    <row r="1343" s="1" customFormat="1" ht="12.75"/>
    <row r="1344" s="1" customFormat="1" ht="12.75"/>
    <row r="1345" s="1" customFormat="1" ht="12.75"/>
    <row r="1346" s="1" customFormat="1" ht="12.75"/>
    <row r="1347" s="1" customFormat="1" ht="12.75"/>
    <row r="1348" s="1" customFormat="1" ht="12.75"/>
    <row r="1349" s="1" customFormat="1" ht="12.75"/>
    <row r="1350" s="1" customFormat="1" ht="12.75"/>
    <row r="1351" s="1" customFormat="1" ht="12.75"/>
    <row r="1352" s="1" customFormat="1" ht="12.75"/>
    <row r="1353" s="1" customFormat="1" ht="12.75"/>
    <row r="1354" s="1" customFormat="1" ht="12.75"/>
    <row r="1355" s="1" customFormat="1" ht="12.75"/>
    <row r="1356" s="1" customFormat="1" ht="12.75"/>
    <row r="1357" s="1" customFormat="1" ht="12.75"/>
    <row r="1358" s="1" customFormat="1" ht="12.75"/>
    <row r="1359" s="1" customFormat="1" ht="12.75"/>
    <row r="1360" s="1" customFormat="1" ht="12.75"/>
    <row r="1361" s="1" customFormat="1" ht="12.75"/>
    <row r="1362" s="1" customFormat="1" ht="12.75"/>
    <row r="1363" s="1" customFormat="1" ht="12.75"/>
    <row r="1364" s="1" customFormat="1" ht="12.75"/>
    <row r="1365" s="1" customFormat="1" ht="12.75"/>
    <row r="1366" s="1" customFormat="1" ht="12.75"/>
    <row r="1367" s="1" customFormat="1" ht="12.75"/>
    <row r="1368" s="1" customFormat="1" ht="12.75"/>
    <row r="1369" s="1" customFormat="1" ht="12.75"/>
    <row r="1370" s="1" customFormat="1" ht="12.75"/>
    <row r="1371" s="1" customFormat="1" ht="12.75"/>
    <row r="1372" s="1" customFormat="1" ht="12.75"/>
    <row r="1373" s="1" customFormat="1" ht="12.75"/>
    <row r="1374" s="1" customFormat="1" ht="12.75"/>
    <row r="1375" s="1" customFormat="1" ht="12.75"/>
    <row r="1376" s="1" customFormat="1" ht="12.75"/>
    <row r="1377" s="1" customFormat="1" ht="12.75"/>
    <row r="1378" s="1" customFormat="1" ht="12.75"/>
    <row r="1379" s="1" customFormat="1" ht="12.75"/>
    <row r="1380" s="1" customFormat="1" ht="12.75"/>
    <row r="1381" s="1" customFormat="1" ht="12.75"/>
    <row r="1382" s="1" customFormat="1" ht="12.75"/>
    <row r="1383" s="1" customFormat="1" ht="12.75"/>
    <row r="1384" s="1" customFormat="1" ht="12.75"/>
    <row r="1385" s="1" customFormat="1" ht="12.75"/>
    <row r="1386" s="1" customFormat="1" ht="12.75"/>
    <row r="1387" s="1" customFormat="1" ht="12.75"/>
    <row r="1388" s="1" customFormat="1" ht="12.75"/>
    <row r="1389" s="1" customFormat="1" ht="12.75"/>
    <row r="1390" s="1" customFormat="1" ht="12.75"/>
    <row r="1391" s="1" customFormat="1" ht="12.75"/>
    <row r="1392" s="1" customFormat="1" ht="12.75"/>
    <row r="1393" s="1" customFormat="1" ht="12.75"/>
    <row r="1394" s="1" customFormat="1" ht="12.75"/>
    <row r="1395" s="1" customFormat="1" ht="12.75"/>
    <row r="1396" s="1" customFormat="1" ht="12.75"/>
    <row r="1397" s="1" customFormat="1" ht="12.75"/>
    <row r="1398" s="1" customFormat="1" ht="12.75"/>
    <row r="1399" s="1" customFormat="1" ht="12.75"/>
    <row r="1400" s="1" customFormat="1" ht="12.75"/>
    <row r="1401" s="1" customFormat="1" ht="12.75"/>
    <row r="1402" s="1" customFormat="1" ht="12.75"/>
    <row r="1403" s="1" customFormat="1" ht="12.75"/>
    <row r="1404" s="1" customFormat="1" ht="12.75"/>
    <row r="1405" s="1" customFormat="1" ht="12.75"/>
    <row r="1406" s="1" customFormat="1" ht="12.75"/>
    <row r="1407" s="1" customFormat="1" ht="12.75"/>
    <row r="1408" s="1" customFormat="1" ht="12.75"/>
    <row r="1409" s="1" customFormat="1" ht="12.75"/>
    <row r="1410" s="1" customFormat="1" ht="12.75"/>
    <row r="1411" s="1" customFormat="1" ht="12.75"/>
    <row r="1412" s="1" customFormat="1" ht="12.75"/>
    <row r="1413" s="1" customFormat="1" ht="12.75"/>
    <row r="1414" s="1" customFormat="1" ht="12.75"/>
    <row r="1415" s="1" customFormat="1" ht="12.75"/>
    <row r="1416" s="1" customFormat="1" ht="12.75"/>
    <row r="1417" s="1" customFormat="1" ht="12.75"/>
    <row r="1418" s="1" customFormat="1" ht="12.75"/>
    <row r="1419" s="1" customFormat="1" ht="12.75"/>
    <row r="1420" s="1" customFormat="1" ht="12.75"/>
    <row r="1421" s="1" customFormat="1" ht="12.75"/>
    <row r="1422" s="1" customFormat="1" ht="12.75"/>
    <row r="1423" s="1" customFormat="1" ht="12.75"/>
    <row r="1424" s="1" customFormat="1" ht="12.75"/>
    <row r="1425" s="1" customFormat="1" ht="12.75"/>
    <row r="1426" s="1" customFormat="1" ht="12.75"/>
    <row r="1427" s="1" customFormat="1" ht="12.75"/>
    <row r="1428" s="1" customFormat="1" ht="12.75"/>
    <row r="1429" s="1" customFormat="1" ht="12.75"/>
    <row r="1430" s="1" customFormat="1" ht="12.75"/>
    <row r="1431" s="1" customFormat="1" ht="12.75"/>
    <row r="1432" s="1" customFormat="1" ht="12.75"/>
    <row r="1433" s="1" customFormat="1" ht="12.75"/>
    <row r="1434" s="1" customFormat="1" ht="12.75"/>
    <row r="1435" s="1" customFormat="1" ht="12.75"/>
    <row r="1436" s="1" customFormat="1" ht="12.75"/>
    <row r="1437" s="1" customFormat="1" ht="12.75"/>
    <row r="1438" s="1" customFormat="1" ht="12.75"/>
    <row r="1439" s="1" customFormat="1" ht="12.75"/>
    <row r="1440" s="1" customFormat="1" ht="12.75"/>
    <row r="1441" s="1" customFormat="1" ht="12.75"/>
    <row r="1442" s="1" customFormat="1" ht="12.75"/>
    <row r="1443" s="1" customFormat="1" ht="12.75"/>
    <row r="1444" s="1" customFormat="1" ht="12.75"/>
    <row r="1445" s="1" customFormat="1" ht="12.75"/>
    <row r="1446" s="1" customFormat="1" ht="12.75"/>
    <row r="1447" s="1" customFormat="1" ht="12.75"/>
    <row r="1448" s="1" customFormat="1" ht="12.75"/>
    <row r="1449" s="1" customFormat="1" ht="12.75"/>
    <row r="1450" s="1" customFormat="1" ht="12.75"/>
    <row r="1451" s="1" customFormat="1" ht="12.75"/>
    <row r="1452" s="1" customFormat="1" ht="12.75"/>
    <row r="1453" s="1" customFormat="1" ht="12.75"/>
    <row r="1454" s="1" customFormat="1" ht="12.75"/>
    <row r="1455" s="1" customFormat="1" ht="12.75"/>
    <row r="1456" s="1" customFormat="1" ht="12.75"/>
    <row r="1457" s="1" customFormat="1" ht="12.75"/>
    <row r="1458" s="1" customFormat="1" ht="12.75"/>
    <row r="1459" s="1" customFormat="1" ht="12.75"/>
    <row r="1460" s="1" customFormat="1" ht="12.75"/>
    <row r="1461" s="1" customFormat="1" ht="12.75"/>
    <row r="1462" s="1" customFormat="1" ht="12.75"/>
    <row r="1463" s="1" customFormat="1" ht="12.75"/>
    <row r="1464" s="1" customFormat="1" ht="12.75"/>
    <row r="1465" s="1" customFormat="1" ht="12.75"/>
    <row r="1466" s="1" customFormat="1" ht="12.75"/>
    <row r="1467" s="1" customFormat="1" ht="12.75"/>
    <row r="1468" s="1" customFormat="1" ht="12.75"/>
    <row r="1469" s="1" customFormat="1" ht="12.75"/>
    <row r="1470" s="1" customFormat="1" ht="12.75"/>
    <row r="1471" s="1" customFormat="1" ht="12.75"/>
    <row r="1472" s="1" customFormat="1" ht="12.75"/>
    <row r="1473" s="1" customFormat="1" ht="12.75"/>
    <row r="1474" s="1" customFormat="1" ht="12.75"/>
    <row r="1475" s="1" customFormat="1" ht="12.75"/>
    <row r="1476" s="1" customFormat="1" ht="12.75"/>
    <row r="1477" s="1" customFormat="1" ht="12.75"/>
    <row r="1478" s="1" customFormat="1" ht="12.75"/>
    <row r="1479" s="1" customFormat="1" ht="12.75"/>
    <row r="1480" s="1" customFormat="1" ht="12.75"/>
    <row r="1481" s="1" customFormat="1" ht="12.75"/>
    <row r="1482" s="1" customFormat="1" ht="12.75"/>
    <row r="1483" s="1" customFormat="1" ht="12.75"/>
    <row r="1484" s="1" customFormat="1" ht="12.75"/>
    <row r="1485" s="1" customFormat="1" ht="12.75"/>
    <row r="1486" s="1" customFormat="1" ht="12.75"/>
    <row r="1487" s="1" customFormat="1" ht="12.75"/>
    <row r="1488" s="1" customFormat="1" ht="12.75"/>
    <row r="1489" s="1" customFormat="1" ht="12.75"/>
    <row r="1490" s="1" customFormat="1" ht="12.75"/>
    <row r="1491" s="1" customFormat="1" ht="12.75"/>
    <row r="1492" s="1" customFormat="1" ht="12.75"/>
    <row r="1493" s="1" customFormat="1" ht="12.75"/>
    <row r="1494" s="1" customFormat="1" ht="12.75"/>
    <row r="1495" s="1" customFormat="1" ht="12.75"/>
    <row r="1496" s="1" customFormat="1" ht="12.75"/>
    <row r="1497" s="1" customFormat="1" ht="12.75"/>
    <row r="1498" s="1" customFormat="1" ht="12.75"/>
    <row r="1499" s="1" customFormat="1" ht="12.75"/>
    <row r="1500" s="1" customFormat="1" ht="12.75"/>
    <row r="1501" s="1" customFormat="1" ht="12.75"/>
    <row r="1502" s="1" customFormat="1" ht="12.75"/>
    <row r="1503" s="1" customFormat="1" ht="12.75"/>
    <row r="1504" s="1" customFormat="1" ht="12.75"/>
    <row r="1505" s="1" customFormat="1" ht="12.75"/>
    <row r="1506" s="1" customFormat="1" ht="12.75"/>
    <row r="1507" s="1" customFormat="1" ht="12.75"/>
    <row r="1508" s="1" customFormat="1" ht="12.75"/>
    <row r="1509" s="1" customFormat="1" ht="12.75"/>
    <row r="1510" s="1" customFormat="1" ht="12.75"/>
    <row r="1511" s="1" customFormat="1" ht="12.75"/>
    <row r="1512" s="1" customFormat="1" ht="12.75"/>
    <row r="1513" s="1" customFormat="1" ht="12.75"/>
    <row r="1514" s="1" customFormat="1" ht="12.75"/>
    <row r="1515" s="1" customFormat="1" ht="12.75"/>
    <row r="1516" s="1" customFormat="1" ht="12.75"/>
    <row r="1517" s="1" customFormat="1" ht="12.75"/>
    <row r="1518" s="1" customFormat="1" ht="12.75"/>
    <row r="1519" s="1" customFormat="1" ht="12.75"/>
    <row r="1520" s="1" customFormat="1" ht="12.75"/>
    <row r="1521" s="1" customFormat="1" ht="12.75"/>
    <row r="1522" s="1" customFormat="1" ht="12.75"/>
    <row r="1523" s="1" customFormat="1" ht="12.75"/>
    <row r="1524" s="1" customFormat="1" ht="12.75"/>
    <row r="1525" s="1" customFormat="1" ht="12.75"/>
    <row r="1526" s="1" customFormat="1" ht="12.75"/>
    <row r="1527" s="1" customFormat="1" ht="12.75"/>
    <row r="1528" s="1" customFormat="1" ht="12.75"/>
    <row r="1529" s="1" customFormat="1" ht="12.75"/>
    <row r="1530" s="1" customFormat="1" ht="12.75"/>
    <row r="1531" s="1" customFormat="1" ht="12.75"/>
    <row r="1532" s="1" customFormat="1" ht="12.75"/>
    <row r="1533" s="1" customFormat="1" ht="12.75"/>
    <row r="1534" s="1" customFormat="1" ht="12.75"/>
    <row r="1535" s="1" customFormat="1" ht="12.75"/>
    <row r="1536" s="1" customFormat="1" ht="12.75"/>
    <row r="1537" s="1" customFormat="1" ht="12.75"/>
    <row r="1538" s="1" customFormat="1" ht="12.75"/>
    <row r="1539" s="1" customFormat="1" ht="12.75"/>
    <row r="1540" s="1" customFormat="1" ht="12.75"/>
    <row r="1541" s="1" customFormat="1" ht="12.75"/>
    <row r="1542" s="1" customFormat="1" ht="12.75"/>
    <row r="1543" s="1" customFormat="1" ht="12.75"/>
    <row r="1544" s="1" customFormat="1" ht="12.75"/>
    <row r="1545" s="1" customFormat="1" ht="12.75"/>
    <row r="1546" s="1" customFormat="1" ht="12.75"/>
    <row r="1547" s="1" customFormat="1" ht="12.75"/>
    <row r="1548" s="1" customFormat="1" ht="12.75"/>
    <row r="1549" s="1" customFormat="1" ht="12.75"/>
    <row r="1550" s="1" customFormat="1" ht="12.75"/>
    <row r="1551" s="1" customFormat="1" ht="12.75"/>
    <row r="1552" s="1" customFormat="1" ht="12.75"/>
    <row r="1553" s="1" customFormat="1" ht="12.75"/>
    <row r="1554" s="1" customFormat="1" ht="12.75"/>
    <row r="1555" s="1" customFormat="1" ht="12.75"/>
    <row r="1556" s="1" customFormat="1" ht="12.75"/>
    <row r="1557" s="1" customFormat="1" ht="12.75"/>
    <row r="1558" s="1" customFormat="1" ht="12.75"/>
    <row r="1559" s="1" customFormat="1" ht="12.75"/>
    <row r="1560" s="1" customFormat="1" ht="12.75"/>
    <row r="1561" s="1" customFormat="1" ht="12.75"/>
    <row r="1562" s="1" customFormat="1" ht="12.75"/>
    <row r="1563" s="1" customFormat="1" ht="12.75"/>
    <row r="1564" s="1" customFormat="1" ht="12.75"/>
    <row r="1565" s="1" customFormat="1" ht="12.75"/>
    <row r="1566" s="1" customFormat="1" ht="12.75"/>
    <row r="1567" s="1" customFormat="1" ht="12.75"/>
    <row r="1568" s="1" customFormat="1" ht="12.75"/>
    <row r="1569" s="1" customFormat="1" ht="12.75"/>
    <row r="1570" s="1" customFormat="1" ht="12.75"/>
    <row r="1571" s="1" customFormat="1" ht="12.75"/>
    <row r="1572" s="1" customFormat="1" ht="12.75"/>
    <row r="1573" s="1" customFormat="1" ht="12.75"/>
    <row r="1574" s="1" customFormat="1" ht="12.75"/>
    <row r="1575" s="1" customFormat="1" ht="12.75"/>
    <row r="1576" s="1" customFormat="1" ht="12.75"/>
    <row r="1577" s="1" customFormat="1" ht="12.75"/>
    <row r="1578" s="1" customFormat="1" ht="12.75"/>
    <row r="1579" s="1" customFormat="1" ht="12.75"/>
    <row r="1580" s="1" customFormat="1" ht="12.75"/>
    <row r="1581" s="1" customFormat="1" ht="12.75"/>
    <row r="1582" s="1" customFormat="1" ht="12.75"/>
    <row r="1583" s="1" customFormat="1" ht="12.75"/>
    <row r="1584" s="1" customFormat="1" ht="12.75"/>
    <row r="1585" s="1" customFormat="1" ht="12.75"/>
    <row r="1586" s="1" customFormat="1" ht="12.75"/>
    <row r="1587" s="1" customFormat="1" ht="12.75"/>
    <row r="1588" s="1" customFormat="1" ht="12.75"/>
    <row r="1589" s="1" customFormat="1" ht="12.75"/>
    <row r="1590" s="1" customFormat="1" ht="12.75"/>
    <row r="1591" s="1" customFormat="1" ht="12.75"/>
    <row r="1592" s="1" customFormat="1" ht="12.75"/>
    <row r="1593" s="1" customFormat="1" ht="12.75"/>
    <row r="1594" s="1" customFormat="1" ht="12.75"/>
    <row r="1595" s="1" customFormat="1" ht="12.75"/>
    <row r="1596" s="1" customFormat="1" ht="12.75"/>
    <row r="1597" s="1" customFormat="1" ht="12.75"/>
    <row r="1598" s="1" customFormat="1" ht="12.75"/>
    <row r="1599" s="1" customFormat="1" ht="12.75"/>
    <row r="1600" s="1" customFormat="1" ht="12.75"/>
    <row r="1601" s="1" customFormat="1" ht="12.75"/>
    <row r="1602" s="1" customFormat="1" ht="12.75"/>
    <row r="1603" s="1" customFormat="1" ht="12.75"/>
    <row r="1604" s="1" customFormat="1" ht="12.75"/>
    <row r="1605" s="1" customFormat="1" ht="12.75"/>
    <row r="1606" s="1" customFormat="1" ht="12.75"/>
    <row r="1607" s="1" customFormat="1" ht="12.75"/>
    <row r="1608" s="1" customFormat="1" ht="12.75"/>
    <row r="1609" s="1" customFormat="1" ht="12.75"/>
    <row r="1610" s="1" customFormat="1" ht="12.75"/>
    <row r="1611" s="1" customFormat="1" ht="12.75"/>
    <row r="1612" s="1" customFormat="1" ht="12.75"/>
    <row r="1613" s="1" customFormat="1" ht="12.75"/>
    <row r="1614" s="1" customFormat="1" ht="12.75"/>
    <row r="1615" s="1" customFormat="1" ht="12.75"/>
    <row r="1616" s="1" customFormat="1" ht="12.75"/>
    <row r="1617" s="1" customFormat="1" ht="12.75"/>
    <row r="1618" s="1" customFormat="1" ht="12.75"/>
    <row r="1619" s="1" customFormat="1" ht="12.75"/>
    <row r="1620" s="1" customFormat="1" ht="12.75"/>
    <row r="1621" s="1" customFormat="1" ht="12.75"/>
    <row r="1622" s="1" customFormat="1" ht="12.75"/>
    <row r="1623" s="1" customFormat="1" ht="12.75"/>
    <row r="1624" s="1" customFormat="1" ht="12.75"/>
    <row r="1625" s="1" customFormat="1" ht="12.75"/>
    <row r="1626" s="1" customFormat="1" ht="12.75"/>
    <row r="1627" s="1" customFormat="1" ht="12.75"/>
    <row r="1628" s="1" customFormat="1" ht="12.75"/>
    <row r="1629" s="1" customFormat="1" ht="12.75"/>
    <row r="1630" s="1" customFormat="1" ht="12.75"/>
    <row r="1631" s="1" customFormat="1" ht="12.75"/>
    <row r="1632" s="1" customFormat="1" ht="12.75"/>
    <row r="1633" s="1" customFormat="1" ht="12.75"/>
    <row r="1634" s="1" customFormat="1" ht="12.75"/>
    <row r="1635" s="1" customFormat="1" ht="12.75"/>
    <row r="1636" s="1" customFormat="1" ht="12.75"/>
    <row r="1637" s="1" customFormat="1" ht="12.75"/>
    <row r="1638" s="1" customFormat="1" ht="12.75"/>
    <row r="1639" s="1" customFormat="1" ht="12.75"/>
    <row r="1640" s="1" customFormat="1" ht="12.75"/>
    <row r="1641" s="1" customFormat="1" ht="12.75"/>
    <row r="1642" s="1" customFormat="1" ht="12.75"/>
    <row r="1643" s="1" customFormat="1" ht="12.75"/>
    <row r="1644" s="1" customFormat="1" ht="12.75"/>
    <row r="1645" s="1" customFormat="1" ht="12.75"/>
    <row r="1646" s="1" customFormat="1" ht="12.75"/>
    <row r="1647" s="1" customFormat="1" ht="12.75"/>
    <row r="1648" s="1" customFormat="1" ht="12.75"/>
    <row r="1649" s="1" customFormat="1" ht="12.75"/>
    <row r="1650" s="1" customFormat="1" ht="12.75"/>
    <row r="1651" s="1" customFormat="1" ht="12.75"/>
    <row r="1652" s="1" customFormat="1" ht="12.75"/>
    <row r="1653" s="1" customFormat="1" ht="12.75"/>
    <row r="1654" s="1" customFormat="1" ht="12.75"/>
    <row r="1655" s="1" customFormat="1" ht="12.75"/>
    <row r="1656" s="1" customFormat="1" ht="12.75"/>
    <row r="1657" s="1" customFormat="1" ht="12.75"/>
    <row r="1658" s="1" customFormat="1" ht="12.75"/>
    <row r="1659" s="1" customFormat="1" ht="12.75"/>
    <row r="1660" s="1" customFormat="1" ht="12.75"/>
    <row r="1661" s="1" customFormat="1" ht="12.75"/>
    <row r="1662" s="1" customFormat="1" ht="12.75"/>
    <row r="1663" s="1" customFormat="1" ht="12.75"/>
    <row r="1664" s="1" customFormat="1" ht="12.75"/>
    <row r="1665" s="1" customFormat="1" ht="12.75"/>
    <row r="1666" s="1" customFormat="1" ht="12.75"/>
    <row r="1667" s="1" customFormat="1" ht="12.75"/>
    <row r="1668" s="1" customFormat="1" ht="12.75"/>
    <row r="1669" s="1" customFormat="1" ht="12.75"/>
    <row r="1670" s="1" customFormat="1" ht="12.75"/>
    <row r="1671" s="1" customFormat="1" ht="12.75"/>
    <row r="1672" s="1" customFormat="1" ht="12.75"/>
    <row r="1673" s="1" customFormat="1" ht="12.75"/>
    <row r="1674" s="1" customFormat="1" ht="12.75"/>
    <row r="1675" s="1" customFormat="1" ht="12.75"/>
    <row r="1676" s="1" customFormat="1" ht="12.75"/>
    <row r="1677" s="1" customFormat="1" ht="12.75"/>
    <row r="1678" s="1" customFormat="1" ht="12.75"/>
    <row r="1679" s="1" customFormat="1" ht="12.75"/>
    <row r="1680" s="1" customFormat="1" ht="12.75"/>
    <row r="1681" s="1" customFormat="1" ht="12.75"/>
    <row r="1682" s="1" customFormat="1" ht="12.75"/>
    <row r="1683" s="1" customFormat="1" ht="12.75"/>
    <row r="1684" s="1" customFormat="1" ht="12.75"/>
    <row r="1685" s="1" customFormat="1" ht="12.75"/>
    <row r="1686" s="1" customFormat="1" ht="12.75"/>
    <row r="1687" s="1" customFormat="1" ht="12.75"/>
    <row r="1688" s="1" customFormat="1" ht="12.75"/>
    <row r="1689" s="1" customFormat="1" ht="12.75"/>
    <row r="1690" s="1" customFormat="1" ht="12.75"/>
    <row r="1691" s="1" customFormat="1" ht="12.75"/>
    <row r="1692" s="1" customFormat="1" ht="12.75"/>
    <row r="1693" s="1" customFormat="1" ht="12.75"/>
    <row r="1694" s="1" customFormat="1" ht="12.75"/>
    <row r="1695" s="1" customFormat="1" ht="12.75"/>
    <row r="1696" s="1" customFormat="1" ht="12.75"/>
    <row r="1697" s="1" customFormat="1" ht="12.75"/>
    <row r="1698" s="1" customFormat="1" ht="12.75"/>
    <row r="1699" s="1" customFormat="1" ht="12.75"/>
    <row r="1700" s="1" customFormat="1" ht="12.75"/>
    <row r="1701" s="1" customFormat="1" ht="12.75"/>
    <row r="1702" s="1" customFormat="1" ht="12.75"/>
    <row r="1703" s="1" customFormat="1" ht="12.75"/>
    <row r="1704" s="1" customFormat="1" ht="12.75"/>
    <row r="1705" s="1" customFormat="1" ht="12.75"/>
    <row r="1706" s="1" customFormat="1" ht="12.75"/>
    <row r="1707" s="1" customFormat="1" ht="12.75"/>
    <row r="1708" s="1" customFormat="1" ht="12.75"/>
    <row r="1709" s="1" customFormat="1" ht="12.75"/>
    <row r="1710" s="1" customFormat="1" ht="12.75"/>
    <row r="1711" s="1" customFormat="1" ht="12.75"/>
    <row r="1712" s="1" customFormat="1" ht="12.75"/>
    <row r="1713" s="1" customFormat="1" ht="12.75"/>
    <row r="1714" s="1" customFormat="1" ht="12.75"/>
    <row r="1715" s="1" customFormat="1" ht="12.75"/>
    <row r="1716" s="1" customFormat="1" ht="12.75"/>
    <row r="1717" s="1" customFormat="1" ht="12.75"/>
    <row r="1718" s="1" customFormat="1" ht="12.75"/>
    <row r="1719" s="1" customFormat="1" ht="12.75"/>
    <row r="1720" s="1" customFormat="1" ht="12.75"/>
    <row r="1721" s="1" customFormat="1" ht="12.75"/>
    <row r="1722" s="1" customFormat="1" ht="12.75"/>
    <row r="1723" s="1" customFormat="1" ht="12.75"/>
    <row r="1724" s="1" customFormat="1" ht="12.75"/>
    <row r="1725" s="1" customFormat="1" ht="12.75"/>
    <row r="1726" s="1" customFormat="1" ht="12.75"/>
    <row r="1727" s="1" customFormat="1" ht="12.75"/>
    <row r="1728" s="1" customFormat="1" ht="12.75"/>
    <row r="1729" s="1" customFormat="1" ht="12.75"/>
    <row r="1730" s="1" customFormat="1" ht="12.75"/>
    <row r="1731" s="1" customFormat="1" ht="12.75"/>
    <row r="1732" s="1" customFormat="1" ht="12.75"/>
    <row r="1733" s="1" customFormat="1" ht="12.75"/>
    <row r="1734" s="1" customFormat="1" ht="12.75"/>
    <row r="1735" s="1" customFormat="1" ht="12.75"/>
    <row r="1736" s="1" customFormat="1" ht="12.75"/>
    <row r="1737" s="1" customFormat="1" ht="12.75"/>
    <row r="1738" s="1" customFormat="1" ht="12.75"/>
    <row r="1739" s="1" customFormat="1" ht="12.75"/>
    <row r="1740" s="1" customFormat="1" ht="12.75"/>
    <row r="1741" s="1" customFormat="1" ht="12.75"/>
    <row r="1742" s="1" customFormat="1" ht="12.75"/>
    <row r="1743" s="1" customFormat="1" ht="12.75"/>
    <row r="1744" s="1" customFormat="1" ht="12.75"/>
    <row r="1745" s="1" customFormat="1" ht="12.75"/>
    <row r="1746" s="1" customFormat="1" ht="12.75"/>
    <row r="1747" s="1" customFormat="1" ht="12.75"/>
    <row r="1748" s="1" customFormat="1" ht="12.75"/>
    <row r="1749" s="1" customFormat="1" ht="12.75"/>
    <row r="1750" s="1" customFormat="1" ht="12.75"/>
    <row r="1751" s="1" customFormat="1" ht="12.75"/>
    <row r="1752" s="1" customFormat="1" ht="12.75"/>
    <row r="1753" s="1" customFormat="1" ht="12.75"/>
    <row r="1754" s="1" customFormat="1" ht="12.75"/>
    <row r="1755" s="1" customFormat="1" ht="12.75"/>
    <row r="1756" s="1" customFormat="1" ht="12.75"/>
    <row r="1757" s="1" customFormat="1" ht="12.75"/>
    <row r="1758" s="1" customFormat="1" ht="12.75"/>
    <row r="1759" s="1" customFormat="1" ht="12.75"/>
    <row r="1760" s="1" customFormat="1" ht="12.75"/>
    <row r="1761" s="1" customFormat="1" ht="12.75"/>
    <row r="1762" s="1" customFormat="1" ht="12.75"/>
    <row r="1763" s="1" customFormat="1" ht="12.75"/>
    <row r="1764" s="1" customFormat="1" ht="12.75"/>
    <row r="1765" s="1" customFormat="1" ht="12.75"/>
    <row r="1766" s="1" customFormat="1" ht="12.75"/>
    <row r="1767" s="1" customFormat="1" ht="12.75"/>
    <row r="1768" s="1" customFormat="1" ht="12.75"/>
    <row r="1769" s="1" customFormat="1" ht="12.75"/>
    <row r="1770" s="1" customFormat="1" ht="12.75"/>
    <row r="1771" s="1" customFormat="1" ht="12.75"/>
  </sheetData>
  <mergeCells count="44">
    <mergeCell ref="B2:O2"/>
    <mergeCell ref="B4:O4"/>
    <mergeCell ref="B5:D5"/>
    <mergeCell ref="E5:H5"/>
    <mergeCell ref="I5:J5"/>
    <mergeCell ref="M5:N5"/>
    <mergeCell ref="L13:M13"/>
    <mergeCell ref="B6:D6"/>
    <mergeCell ref="E6:H6"/>
    <mergeCell ref="I6:J6"/>
    <mergeCell ref="K6:L6"/>
    <mergeCell ref="M6:N6"/>
    <mergeCell ref="B7:D8"/>
    <mergeCell ref="E7:H8"/>
    <mergeCell ref="I7:J8"/>
    <mergeCell ref="K7:L8"/>
    <mergeCell ref="M7:N8"/>
    <mergeCell ref="O7:O8"/>
    <mergeCell ref="B10:O10"/>
    <mergeCell ref="B11:H11"/>
    <mergeCell ref="I11:O11"/>
    <mergeCell ref="L12:M12"/>
    <mergeCell ref="L25:M25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32:M32"/>
    <mergeCell ref="L33:M33"/>
    <mergeCell ref="B34:D34"/>
    <mergeCell ref="L34:M34"/>
    <mergeCell ref="L26:M26"/>
    <mergeCell ref="L27:M27"/>
    <mergeCell ref="L28:M28"/>
    <mergeCell ref="L29:M29"/>
    <mergeCell ref="L30:M30"/>
    <mergeCell ref="L31:M31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Ivone Nonato de Sousa</dc:creator>
  <cp:keywords/>
  <dc:description/>
  <cp:lastModifiedBy>Ronaldo Carneiro De Resende</cp:lastModifiedBy>
  <cp:lastPrinted>2022-12-21T02:40:32Z</cp:lastPrinted>
  <dcterms:created xsi:type="dcterms:W3CDTF">2015-03-26T15:15:53Z</dcterms:created>
  <dcterms:modified xsi:type="dcterms:W3CDTF">2022-12-29T14:10:38Z</dcterms:modified>
  <cp:category/>
  <cp:version/>
  <cp:contentType/>
  <cp:contentStatus/>
</cp:coreProperties>
</file>