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20" yWindow="-120" windowWidth="19420" windowHeight="11020" tabRatio="758" activeTab="3"/>
  </bookViews>
  <sheets>
    <sheet name="PESQUISA PREÇOS modelo" sheetId="18" r:id="rId1"/>
    <sheet name="PLAN. ACERVO" sheetId="19" r:id="rId2"/>
    <sheet name="COMPOSIÇÃO" sheetId="20" r:id="rId3"/>
    <sheet name="CRONOGRAMA" sheetId="17" r:id="rId4"/>
  </sheets>
  <definedNames>
    <definedName name="_xlnm.Print_Area" localSheetId="2">COMPOSIÇÃO!$B$1:$I$69</definedName>
    <definedName name="_xlnm.Print_Area" localSheetId="0">'PESQUISA PREÇOS modelo'!$A$1:$K$16</definedName>
    <definedName name="_xlnm.Print_Area" localSheetId="1">'PLAN. ACERVO'!$A$1:$I$48</definedName>
    <definedName name="Excel_BuiltIn_Print_Area_1" localSheetId="0">#REF!</definedName>
    <definedName name="Excel_BuiltIn_Print_Area_1">#REF!</definedName>
    <definedName name="Excel_BuiltIn_Print_Area_1_1" localSheetId="0">#REF!</definedName>
    <definedName name="Excel_BuiltIn_Print_Area_1_1">#REF!</definedName>
    <definedName name="_xlnm.Print_Titles" localSheetId="0">'PESQUISA PREÇOS modelo'!$1:$4</definedName>
  </definedNames>
  <calcPr calcId="124519"/>
</workbook>
</file>

<file path=xl/calcChain.xml><?xml version="1.0" encoding="utf-8"?>
<calcChain xmlns="http://schemas.openxmlformats.org/spreadsheetml/2006/main">
  <c r="G40" i="17"/>
  <c r="H40" s="1"/>
  <c r="I40" s="1"/>
  <c r="J40" s="1"/>
  <c r="K40" s="1"/>
  <c r="L40" s="1"/>
  <c r="M40" s="1"/>
  <c r="N40" s="1"/>
  <c r="O40" s="1"/>
  <c r="P40" s="1"/>
  <c r="F40"/>
  <c r="P42"/>
  <c r="H42"/>
  <c r="I42" s="1"/>
  <c r="J42" s="1"/>
  <c r="K42" s="1"/>
  <c r="L42" s="1"/>
  <c r="M42" s="1"/>
  <c r="N42" s="1"/>
  <c r="O42" s="1"/>
  <c r="F41"/>
  <c r="G41"/>
  <c r="H41"/>
  <c r="I41"/>
  <c r="J41"/>
  <c r="K41"/>
  <c r="L41"/>
  <c r="M41"/>
  <c r="N41"/>
  <c r="O41"/>
  <c r="P41"/>
  <c r="E41"/>
  <c r="K39"/>
  <c r="L39"/>
  <c r="M39"/>
  <c r="N39"/>
  <c r="O39"/>
  <c r="P39"/>
  <c r="J39"/>
  <c r="I39"/>
  <c r="H39"/>
  <c r="G39"/>
  <c r="F39"/>
  <c r="E39"/>
  <c r="P27"/>
  <c r="N27"/>
  <c r="C15" l="1"/>
  <c r="C36"/>
  <c r="E36" s="1"/>
  <c r="E38" s="1"/>
  <c r="C33"/>
  <c r="C30"/>
  <c r="C27"/>
  <c r="C24"/>
  <c r="C21"/>
  <c r="C18"/>
  <c r="C12"/>
  <c r="I24" i="19"/>
  <c r="H68" i="20"/>
  <c r="H61"/>
  <c r="I61"/>
  <c r="I62" s="1"/>
  <c r="H60"/>
  <c r="H67"/>
  <c r="I67" s="1"/>
  <c r="I60"/>
  <c r="I6" i="18"/>
  <c r="I7"/>
  <c r="I8"/>
  <c r="I9"/>
  <c r="I10"/>
  <c r="I11"/>
  <c r="I12"/>
  <c r="I13"/>
  <c r="I14"/>
  <c r="I5"/>
  <c r="I68" i="20"/>
  <c r="G13" i="18"/>
  <c r="G12"/>
  <c r="H12" s="1"/>
  <c r="H14" s="1"/>
  <c r="E13"/>
  <c r="E12"/>
  <c r="F12" s="1"/>
  <c r="H6"/>
  <c r="H7"/>
  <c r="H8"/>
  <c r="H9"/>
  <c r="H10"/>
  <c r="H11"/>
  <c r="H13"/>
  <c r="F6"/>
  <c r="F7"/>
  <c r="F8"/>
  <c r="F9"/>
  <c r="F10"/>
  <c r="F11"/>
  <c r="H5"/>
  <c r="F5"/>
  <c r="H18" i="19"/>
  <c r="I18" s="1"/>
  <c r="H17"/>
  <c r="I17" s="1"/>
  <c r="H16"/>
  <c r="I16" s="1"/>
  <c r="H15"/>
  <c r="I15" s="1"/>
  <c r="H14"/>
  <c r="I14" s="1"/>
  <c r="H13"/>
  <c r="I13" s="1"/>
  <c r="H12"/>
  <c r="I12" s="1"/>
  <c r="I54" i="20"/>
  <c r="I53"/>
  <c r="I47"/>
  <c r="I46"/>
  <c r="I40"/>
  <c r="I39"/>
  <c r="I33"/>
  <c r="I32"/>
  <c r="I26"/>
  <c r="I25"/>
  <c r="I19"/>
  <c r="I18"/>
  <c r="I12"/>
  <c r="I11"/>
  <c r="I13" s="1"/>
  <c r="AU96" i="18"/>
  <c r="AU97" s="1"/>
  <c r="AU98" s="1"/>
  <c r="AQ96"/>
  <c r="AQ97" s="1"/>
  <c r="AM96"/>
  <c r="AM97" s="1"/>
  <c r="AI96"/>
  <c r="AI97" s="1"/>
  <c r="AE96"/>
  <c r="AE97" s="1"/>
  <c r="AA96"/>
  <c r="AA97" s="1"/>
  <c r="W96"/>
  <c r="S96"/>
  <c r="S97" s="1"/>
  <c r="O96"/>
  <c r="O97" s="1"/>
  <c r="AX95"/>
  <c r="AW95"/>
  <c r="AX94"/>
  <c r="AW94"/>
  <c r="AX93"/>
  <c r="AW93"/>
  <c r="AT93"/>
  <c r="AS93"/>
  <c r="AP93"/>
  <c r="AO93"/>
  <c r="AL93"/>
  <c r="AM93" s="1"/>
  <c r="AK93"/>
  <c r="AH93"/>
  <c r="AI93" s="1"/>
  <c r="AG93"/>
  <c r="AD93"/>
  <c r="AC93"/>
  <c r="Z93"/>
  <c r="Y93"/>
  <c r="V93"/>
  <c r="U93"/>
  <c r="R93"/>
  <c r="Q93"/>
  <c r="N93"/>
  <c r="M93"/>
  <c r="AX92"/>
  <c r="AW92"/>
  <c r="AT92"/>
  <c r="AS92"/>
  <c r="AP92"/>
  <c r="AQ92" s="1"/>
  <c r="AO92"/>
  <c r="AL92"/>
  <c r="AK92"/>
  <c r="AH92"/>
  <c r="AG92"/>
  <c r="AD92"/>
  <c r="AC92"/>
  <c r="Z92"/>
  <c r="Y92"/>
  <c r="V92"/>
  <c r="U92"/>
  <c r="R92"/>
  <c r="Q92"/>
  <c r="N92"/>
  <c r="M92"/>
  <c r="AX91"/>
  <c r="AW91"/>
  <c r="AT91"/>
  <c r="AS91"/>
  <c r="AP91"/>
  <c r="AO91"/>
  <c r="AL91"/>
  <c r="AK91"/>
  <c r="AH91"/>
  <c r="AG91"/>
  <c r="AD91"/>
  <c r="AC91"/>
  <c r="Z91"/>
  <c r="Y91"/>
  <c r="V91"/>
  <c r="W91" s="1"/>
  <c r="U91"/>
  <c r="R91"/>
  <c r="S91" s="1"/>
  <c r="Q91"/>
  <c r="N91"/>
  <c r="M91"/>
  <c r="AX90"/>
  <c r="AW90"/>
  <c r="AT90"/>
  <c r="AS90"/>
  <c r="AP90"/>
  <c r="AQ90" s="1"/>
  <c r="AO90"/>
  <c r="AL90"/>
  <c r="AK90"/>
  <c r="AH90"/>
  <c r="AG90"/>
  <c r="AD90"/>
  <c r="AC90"/>
  <c r="Z90"/>
  <c r="Y90"/>
  <c r="V90"/>
  <c r="U90"/>
  <c r="R90"/>
  <c r="Q90"/>
  <c r="N90"/>
  <c r="M90"/>
  <c r="AX89"/>
  <c r="AW89"/>
  <c r="AT89"/>
  <c r="AS89"/>
  <c r="AP89"/>
  <c r="AO89"/>
  <c r="AL89"/>
  <c r="AK89"/>
  <c r="AH89"/>
  <c r="AG89"/>
  <c r="AD89"/>
  <c r="AC89"/>
  <c r="AE89" s="1"/>
  <c r="Z89"/>
  <c r="Y89"/>
  <c r="V89"/>
  <c r="W89" s="1"/>
  <c r="U89"/>
  <c r="R89"/>
  <c r="Q89"/>
  <c r="N89"/>
  <c r="M89"/>
  <c r="AX88"/>
  <c r="AW88"/>
  <c r="AT88"/>
  <c r="AS88"/>
  <c r="AP88"/>
  <c r="AO88"/>
  <c r="AL88"/>
  <c r="AK88"/>
  <c r="AM88" s="1"/>
  <c r="AH88"/>
  <c r="AG88"/>
  <c r="AD88"/>
  <c r="AE88" s="1"/>
  <c r="AC88"/>
  <c r="Z88"/>
  <c r="Y88"/>
  <c r="V88"/>
  <c r="U88"/>
  <c r="R88"/>
  <c r="S88" s="1"/>
  <c r="Q88"/>
  <c r="N88"/>
  <c r="M88"/>
  <c r="AX87"/>
  <c r="AW87"/>
  <c r="AU87"/>
  <c r="AT87"/>
  <c r="AS87"/>
  <c r="AP87"/>
  <c r="AO87"/>
  <c r="AL87"/>
  <c r="AK87"/>
  <c r="AH87"/>
  <c r="AG87"/>
  <c r="AD87"/>
  <c r="AC87"/>
  <c r="Z87"/>
  <c r="Y87"/>
  <c r="V87"/>
  <c r="W87" s="1"/>
  <c r="U87"/>
  <c r="R87"/>
  <c r="Q87"/>
  <c r="N87"/>
  <c r="M87"/>
  <c r="AX86"/>
  <c r="AW86"/>
  <c r="AT86"/>
  <c r="AS86"/>
  <c r="AP86"/>
  <c r="AO86"/>
  <c r="AL86"/>
  <c r="AK86"/>
  <c r="AH86"/>
  <c r="AG86"/>
  <c r="AD86"/>
  <c r="AE86" s="1"/>
  <c r="AC86"/>
  <c r="Z86"/>
  <c r="Y86"/>
  <c r="V86"/>
  <c r="U86"/>
  <c r="R86"/>
  <c r="Q86"/>
  <c r="N86"/>
  <c r="M86"/>
  <c r="AX85"/>
  <c r="AW85"/>
  <c r="AT85"/>
  <c r="AS85"/>
  <c r="AP85"/>
  <c r="AO85"/>
  <c r="AL85"/>
  <c r="AK85"/>
  <c r="AH85"/>
  <c r="AG85"/>
  <c r="AD85"/>
  <c r="AC85"/>
  <c r="Z85"/>
  <c r="AA85" s="1"/>
  <c r="Y85"/>
  <c r="V85"/>
  <c r="U85"/>
  <c r="R85"/>
  <c r="Q85"/>
  <c r="N85"/>
  <c r="M85"/>
  <c r="AX84"/>
  <c r="AW84"/>
  <c r="AT84"/>
  <c r="AS84"/>
  <c r="AP84"/>
  <c r="AO84"/>
  <c r="AQ84" s="1"/>
  <c r="AL84"/>
  <c r="AK84"/>
  <c r="AH84"/>
  <c r="AG84"/>
  <c r="AD84"/>
  <c r="AC84"/>
  <c r="Z84"/>
  <c r="Y84"/>
  <c r="V84"/>
  <c r="U84"/>
  <c r="R84"/>
  <c r="Q84"/>
  <c r="N84"/>
  <c r="O84" s="1"/>
  <c r="M84"/>
  <c r="AX83"/>
  <c r="AW83"/>
  <c r="AY83" s="1"/>
  <c r="AZ83" s="1"/>
  <c r="AT83"/>
  <c r="AS83"/>
  <c r="AP83"/>
  <c r="AQ83" s="1"/>
  <c r="AO83"/>
  <c r="AL83"/>
  <c r="AK83"/>
  <c r="AH83"/>
  <c r="AG83"/>
  <c r="AD83"/>
  <c r="AC83"/>
  <c r="Z83"/>
  <c r="Y83"/>
  <c r="V83"/>
  <c r="U83"/>
  <c r="R83"/>
  <c r="Q83"/>
  <c r="N83"/>
  <c r="M83"/>
  <c r="AX82"/>
  <c r="AW82"/>
  <c r="AT82"/>
  <c r="AS82"/>
  <c r="AP82"/>
  <c r="AO82"/>
  <c r="AL82"/>
  <c r="AK82"/>
  <c r="AH82"/>
  <c r="AG82"/>
  <c r="AD82"/>
  <c r="AC82"/>
  <c r="Z82"/>
  <c r="Y82"/>
  <c r="V82"/>
  <c r="U82"/>
  <c r="R82"/>
  <c r="Q82"/>
  <c r="N82"/>
  <c r="M82"/>
  <c r="AY81"/>
  <c r="AZ81" s="1"/>
  <c r="AX81"/>
  <c r="AW81"/>
  <c r="AT81"/>
  <c r="AS81"/>
  <c r="AP81"/>
  <c r="AO81"/>
  <c r="AL81"/>
  <c r="AM81" s="1"/>
  <c r="AK81"/>
  <c r="AH81"/>
  <c r="AG81"/>
  <c r="AD81"/>
  <c r="AC81"/>
  <c r="Z81"/>
  <c r="Y81"/>
  <c r="V81"/>
  <c r="W81" s="1"/>
  <c r="U81"/>
  <c r="R81"/>
  <c r="Q81"/>
  <c r="N81"/>
  <c r="M81"/>
  <c r="AX80"/>
  <c r="AW80"/>
  <c r="AT80"/>
  <c r="AS80"/>
  <c r="AP80"/>
  <c r="AO80"/>
  <c r="AL80"/>
  <c r="AK80"/>
  <c r="AH80"/>
  <c r="AG80"/>
  <c r="AD80"/>
  <c r="AE80" s="1"/>
  <c r="AC80"/>
  <c r="Z80"/>
  <c r="AA80" s="1"/>
  <c r="Y80"/>
  <c r="V80"/>
  <c r="U80"/>
  <c r="R80"/>
  <c r="Q80"/>
  <c r="S80" s="1"/>
  <c r="N80"/>
  <c r="M80"/>
  <c r="AX79"/>
  <c r="AW79"/>
  <c r="AT79"/>
  <c r="AS79"/>
  <c r="AP79"/>
  <c r="AO79"/>
  <c r="AL79"/>
  <c r="AM79" s="1"/>
  <c r="AK79"/>
  <c r="AH79"/>
  <c r="AG79"/>
  <c r="AD79"/>
  <c r="AC79"/>
  <c r="Z79"/>
  <c r="Y79"/>
  <c r="AA79" s="1"/>
  <c r="V79"/>
  <c r="U79"/>
  <c r="R79"/>
  <c r="Q79"/>
  <c r="N79"/>
  <c r="M79"/>
  <c r="AX77"/>
  <c r="AW77"/>
  <c r="AT77"/>
  <c r="AU77" s="1"/>
  <c r="AU94" s="1"/>
  <c r="AS77"/>
  <c r="AP77"/>
  <c r="AO77"/>
  <c r="AL77"/>
  <c r="AK77"/>
  <c r="AH77"/>
  <c r="AG77"/>
  <c r="AD77"/>
  <c r="AC77"/>
  <c r="Z77"/>
  <c r="Y77"/>
  <c r="V77"/>
  <c r="U77"/>
  <c r="R77"/>
  <c r="Q77"/>
  <c r="N77"/>
  <c r="M77"/>
  <c r="AX76"/>
  <c r="AW76"/>
  <c r="AO76"/>
  <c r="AL76"/>
  <c r="AK76"/>
  <c r="AH76"/>
  <c r="AG76"/>
  <c r="AD76"/>
  <c r="AC76"/>
  <c r="Z76"/>
  <c r="Y76"/>
  <c r="V76"/>
  <c r="U76"/>
  <c r="AX75"/>
  <c r="AW75"/>
  <c r="AU75"/>
  <c r="AQ75"/>
  <c r="AM75"/>
  <c r="AI75"/>
  <c r="AE75"/>
  <c r="AA75"/>
  <c r="W75"/>
  <c r="S75"/>
  <c r="O75"/>
  <c r="AX74"/>
  <c r="AW74"/>
  <c r="AX73"/>
  <c r="AW73"/>
  <c r="AX72"/>
  <c r="AW72"/>
  <c r="AY72" s="1"/>
  <c r="AZ72" s="1"/>
  <c r="AT72"/>
  <c r="AS72"/>
  <c r="AP72"/>
  <c r="AO72"/>
  <c r="AK72"/>
  <c r="AH72"/>
  <c r="AG72"/>
  <c r="AD72"/>
  <c r="AC72"/>
  <c r="Z72"/>
  <c r="Y72"/>
  <c r="V72"/>
  <c r="U72"/>
  <c r="R72"/>
  <c r="Q72"/>
  <c r="AX71"/>
  <c r="AW71"/>
  <c r="AT71"/>
  <c r="AS71"/>
  <c r="AP71"/>
  <c r="AO71"/>
  <c r="AL71"/>
  <c r="AK71"/>
  <c r="AH71"/>
  <c r="AI71" s="1"/>
  <c r="AG71"/>
  <c r="AD71"/>
  <c r="AC71"/>
  <c r="Z71"/>
  <c r="Y71"/>
  <c r="V71"/>
  <c r="U71"/>
  <c r="R71"/>
  <c r="Q71"/>
  <c r="N71"/>
  <c r="M71"/>
  <c r="AX70"/>
  <c r="AW70"/>
  <c r="AT70"/>
  <c r="AS70"/>
  <c r="AP70"/>
  <c r="AO70"/>
  <c r="AL70"/>
  <c r="AK70"/>
  <c r="AH70"/>
  <c r="AG70"/>
  <c r="AD70"/>
  <c r="AC70"/>
  <c r="Z70"/>
  <c r="Y70"/>
  <c r="V70"/>
  <c r="W70" s="1"/>
  <c r="W72" s="1"/>
  <c r="U70"/>
  <c r="R70"/>
  <c r="Q70"/>
  <c r="N70"/>
  <c r="M70"/>
  <c r="AX69"/>
  <c r="AW69"/>
  <c r="AX68"/>
  <c r="AW68"/>
  <c r="AX67"/>
  <c r="AW67"/>
  <c r="AT67"/>
  <c r="AS67"/>
  <c r="AP67"/>
  <c r="AO67"/>
  <c r="AK67"/>
  <c r="AH67"/>
  <c r="AG67"/>
  <c r="AD67"/>
  <c r="AC67"/>
  <c r="Z67"/>
  <c r="Y67"/>
  <c r="V67"/>
  <c r="U67"/>
  <c r="R67"/>
  <c r="Q67"/>
  <c r="AX66"/>
  <c r="AW66"/>
  <c r="AT66"/>
  <c r="AS66"/>
  <c r="AP66"/>
  <c r="AO66"/>
  <c r="AL66"/>
  <c r="AM66" s="1"/>
  <c r="AK66"/>
  <c r="AH66"/>
  <c r="AG66"/>
  <c r="AD66"/>
  <c r="AC66"/>
  <c r="Z66"/>
  <c r="Y66"/>
  <c r="AA66" s="1"/>
  <c r="V66"/>
  <c r="U66"/>
  <c r="R66"/>
  <c r="Q66"/>
  <c r="N66"/>
  <c r="O66" s="1"/>
  <c r="M66"/>
  <c r="AX65"/>
  <c r="AW65"/>
  <c r="AT65"/>
  <c r="AS65"/>
  <c r="AP65"/>
  <c r="AO65"/>
  <c r="AL65"/>
  <c r="AK65"/>
  <c r="AH65"/>
  <c r="AG65"/>
  <c r="AD65"/>
  <c r="AC65"/>
  <c r="Z65"/>
  <c r="Y65"/>
  <c r="V65"/>
  <c r="U65"/>
  <c r="R65"/>
  <c r="Q65"/>
  <c r="N65"/>
  <c r="M65"/>
  <c r="AX64"/>
  <c r="AW64"/>
  <c r="AT64"/>
  <c r="AS64"/>
  <c r="AP64"/>
  <c r="AO64"/>
  <c r="AL64"/>
  <c r="AK64"/>
  <c r="AH64"/>
  <c r="AG64"/>
  <c r="AD64"/>
  <c r="AC64"/>
  <c r="Z64"/>
  <c r="Y64"/>
  <c r="V64"/>
  <c r="U64"/>
  <c r="R64"/>
  <c r="Q64"/>
  <c r="O64"/>
  <c r="N64"/>
  <c r="M64"/>
  <c r="AX63"/>
  <c r="AY63" s="1"/>
  <c r="AZ63" s="1"/>
  <c r="AW63"/>
  <c r="AT63"/>
  <c r="AS63"/>
  <c r="AP63"/>
  <c r="AO63"/>
  <c r="AL63"/>
  <c r="AK63"/>
  <c r="AH63"/>
  <c r="AI63" s="1"/>
  <c r="AG63"/>
  <c r="AD63"/>
  <c r="AC63"/>
  <c r="Z63"/>
  <c r="Y63"/>
  <c r="V63"/>
  <c r="U63"/>
  <c r="R63"/>
  <c r="Q63"/>
  <c r="N63"/>
  <c r="M63"/>
  <c r="AX62"/>
  <c r="AW62"/>
  <c r="AT62"/>
  <c r="AS62"/>
  <c r="AP62"/>
  <c r="AO62"/>
  <c r="AL62"/>
  <c r="AK62"/>
  <c r="AH62"/>
  <c r="AG62"/>
  <c r="AD62"/>
  <c r="AC62"/>
  <c r="Z62"/>
  <c r="Y62"/>
  <c r="V62"/>
  <c r="W62" s="1"/>
  <c r="U62"/>
  <c r="R62"/>
  <c r="Q62"/>
  <c r="N62"/>
  <c r="O62" s="1"/>
  <c r="M62"/>
  <c r="AX61"/>
  <c r="AW61"/>
  <c r="AT61"/>
  <c r="AS61"/>
  <c r="AP61"/>
  <c r="AO61"/>
  <c r="AL61"/>
  <c r="AK61"/>
  <c r="AH61"/>
  <c r="AI61" s="1"/>
  <c r="AG61"/>
  <c r="AD61"/>
  <c r="AC61"/>
  <c r="Z61"/>
  <c r="Y61"/>
  <c r="V61"/>
  <c r="U61"/>
  <c r="R61"/>
  <c r="Q61"/>
  <c r="N61"/>
  <c r="M61"/>
  <c r="AX60"/>
  <c r="AW60"/>
  <c r="AT60"/>
  <c r="AS60"/>
  <c r="AP60"/>
  <c r="AO60"/>
  <c r="AL60"/>
  <c r="AK60"/>
  <c r="AH60"/>
  <c r="AG60"/>
  <c r="AD60"/>
  <c r="AC60"/>
  <c r="Z60"/>
  <c r="Y60"/>
  <c r="V60"/>
  <c r="U60"/>
  <c r="R60"/>
  <c r="Q60"/>
  <c r="N60"/>
  <c r="M60"/>
  <c r="AX59"/>
  <c r="AW59"/>
  <c r="AT59"/>
  <c r="AS59"/>
  <c r="AP59"/>
  <c r="AO59"/>
  <c r="AL59"/>
  <c r="AM59" s="1"/>
  <c r="AK59"/>
  <c r="AH59"/>
  <c r="AG59"/>
  <c r="AD59"/>
  <c r="AC59"/>
  <c r="Z59"/>
  <c r="Y59"/>
  <c r="V59"/>
  <c r="U59"/>
  <c r="R59"/>
  <c r="S59" s="1"/>
  <c r="Q59"/>
  <c r="N59"/>
  <c r="O59" s="1"/>
  <c r="M59"/>
  <c r="AX58"/>
  <c r="AW58"/>
  <c r="AT58"/>
  <c r="AU58" s="1"/>
  <c r="AS58"/>
  <c r="AP58"/>
  <c r="AO58"/>
  <c r="AL58"/>
  <c r="AK58"/>
  <c r="AH58"/>
  <c r="AG58"/>
  <c r="AD58"/>
  <c r="AC58"/>
  <c r="Z58"/>
  <c r="Y58"/>
  <c r="V58"/>
  <c r="U58"/>
  <c r="R58"/>
  <c r="Q58"/>
  <c r="N58"/>
  <c r="M58"/>
  <c r="AX57"/>
  <c r="AW57"/>
  <c r="AT57"/>
  <c r="AS57"/>
  <c r="AP57"/>
  <c r="AO57"/>
  <c r="AL57"/>
  <c r="AK57"/>
  <c r="AH57"/>
  <c r="AG57"/>
  <c r="AD57"/>
  <c r="AE57" s="1"/>
  <c r="AC57"/>
  <c r="Z57"/>
  <c r="Y57"/>
  <c r="V57"/>
  <c r="U57"/>
  <c r="R57"/>
  <c r="S57" s="1"/>
  <c r="Q57"/>
  <c r="N57"/>
  <c r="M57"/>
  <c r="AX56"/>
  <c r="AW56"/>
  <c r="AT56"/>
  <c r="AS56"/>
  <c r="AP56"/>
  <c r="AO56"/>
  <c r="AL56"/>
  <c r="AK56"/>
  <c r="AH56"/>
  <c r="AG56"/>
  <c r="AD56"/>
  <c r="AC56"/>
  <c r="Z56"/>
  <c r="Y56"/>
  <c r="V56"/>
  <c r="U56"/>
  <c r="R56"/>
  <c r="Q56"/>
  <c r="N56"/>
  <c r="M56"/>
  <c r="AX55"/>
  <c r="AW55"/>
  <c r="AT55"/>
  <c r="AS55"/>
  <c r="AP55"/>
  <c r="AO55"/>
  <c r="AL55"/>
  <c r="AK55"/>
  <c r="AH55"/>
  <c r="AI55" s="1"/>
  <c r="AG55"/>
  <c r="AD55"/>
  <c r="AC55"/>
  <c r="Z55"/>
  <c r="Y55"/>
  <c r="V55"/>
  <c r="U55"/>
  <c r="R55"/>
  <c r="S55" s="1"/>
  <c r="Q55"/>
  <c r="N55"/>
  <c r="M55"/>
  <c r="AX54"/>
  <c r="AW54"/>
  <c r="AT54"/>
  <c r="AS54"/>
  <c r="AP54"/>
  <c r="AO54"/>
  <c r="AL54"/>
  <c r="AK54"/>
  <c r="AH54"/>
  <c r="AG54"/>
  <c r="AD54"/>
  <c r="AC54"/>
  <c r="Z54"/>
  <c r="Y54"/>
  <c r="V54"/>
  <c r="W54" s="1"/>
  <c r="U54"/>
  <c r="R54"/>
  <c r="Q54"/>
  <c r="N54"/>
  <c r="M54"/>
  <c r="AX53"/>
  <c r="AW53"/>
  <c r="AT53"/>
  <c r="AS53"/>
  <c r="AP53"/>
  <c r="AO53"/>
  <c r="AL53"/>
  <c r="AK53"/>
  <c r="AH53"/>
  <c r="AG53"/>
  <c r="AD53"/>
  <c r="AC53"/>
  <c r="Z53"/>
  <c r="Y53"/>
  <c r="V53"/>
  <c r="U53"/>
  <c r="R53"/>
  <c r="Q53"/>
  <c r="N53"/>
  <c r="M53"/>
  <c r="AX52"/>
  <c r="AW52"/>
  <c r="AT52"/>
  <c r="AS52"/>
  <c r="AP52"/>
  <c r="AO52"/>
  <c r="AL52"/>
  <c r="AK52"/>
  <c r="AH52"/>
  <c r="AG52"/>
  <c r="AI52" s="1"/>
  <c r="AD52"/>
  <c r="AC52"/>
  <c r="Z52"/>
  <c r="Y52"/>
  <c r="V52"/>
  <c r="U52"/>
  <c r="R52"/>
  <c r="Q52"/>
  <c r="N52"/>
  <c r="M52"/>
  <c r="AX51"/>
  <c r="AW51"/>
  <c r="AT51"/>
  <c r="AU51" s="1"/>
  <c r="AS51"/>
  <c r="AP51"/>
  <c r="AO51"/>
  <c r="AL51"/>
  <c r="AK51"/>
  <c r="AH51"/>
  <c r="AG51"/>
  <c r="AD51"/>
  <c r="AC51"/>
  <c r="Z51"/>
  <c r="Y51"/>
  <c r="V51"/>
  <c r="U51"/>
  <c r="R51"/>
  <c r="Q51"/>
  <c r="N51"/>
  <c r="O51" s="1"/>
  <c r="M51"/>
  <c r="AX50"/>
  <c r="AW50"/>
  <c r="AT50"/>
  <c r="AS50"/>
  <c r="AP50"/>
  <c r="AQ50" s="1"/>
  <c r="AO50"/>
  <c r="AL50"/>
  <c r="AK50"/>
  <c r="AH50"/>
  <c r="AG50"/>
  <c r="AD50"/>
  <c r="AC50"/>
  <c r="Z50"/>
  <c r="Y50"/>
  <c r="V50"/>
  <c r="U50"/>
  <c r="R50"/>
  <c r="Q50"/>
  <c r="N50"/>
  <c r="M50"/>
  <c r="AX49"/>
  <c r="AW49"/>
  <c r="AT49"/>
  <c r="AS49"/>
  <c r="AU49" s="1"/>
  <c r="AU67" s="1"/>
  <c r="AP49"/>
  <c r="AO49"/>
  <c r="AL49"/>
  <c r="AM49" s="1"/>
  <c r="AM67" s="1"/>
  <c r="AK49"/>
  <c r="AH49"/>
  <c r="AG49"/>
  <c r="AD49"/>
  <c r="AC49"/>
  <c r="Z49"/>
  <c r="Y49"/>
  <c r="V49"/>
  <c r="U49"/>
  <c r="R49"/>
  <c r="Q49"/>
  <c r="N49"/>
  <c r="M49"/>
  <c r="O49" s="1"/>
  <c r="O67" s="1"/>
  <c r="AX48"/>
  <c r="AW48"/>
  <c r="AT48"/>
  <c r="AS48"/>
  <c r="AP48"/>
  <c r="AO48"/>
  <c r="AL48"/>
  <c r="AK48"/>
  <c r="AH48"/>
  <c r="AG48"/>
  <c r="AD48"/>
  <c r="AC48"/>
  <c r="Z48"/>
  <c r="Y48"/>
  <c r="V48"/>
  <c r="U48"/>
  <c r="AX47"/>
  <c r="AW47"/>
  <c r="AX46"/>
  <c r="AW46"/>
  <c r="AX45"/>
  <c r="AW45"/>
  <c r="AT45"/>
  <c r="AS45"/>
  <c r="AP45"/>
  <c r="AO45"/>
  <c r="AL45"/>
  <c r="AK45"/>
  <c r="AH45"/>
  <c r="AG45"/>
  <c r="AD45"/>
  <c r="AC45"/>
  <c r="Z45"/>
  <c r="Y45"/>
  <c r="V45"/>
  <c r="W45" s="1"/>
  <c r="U45"/>
  <c r="R45"/>
  <c r="Q45"/>
  <c r="N45"/>
  <c r="M45"/>
  <c r="AX44"/>
  <c r="AW44"/>
  <c r="AT44"/>
  <c r="AS44"/>
  <c r="AP44"/>
  <c r="AO44"/>
  <c r="AL44"/>
  <c r="AK44"/>
  <c r="AH44"/>
  <c r="AG44"/>
  <c r="AD44"/>
  <c r="AC44"/>
  <c r="Z44"/>
  <c r="AA44" s="1"/>
  <c r="Y44"/>
  <c r="V44"/>
  <c r="U44"/>
  <c r="R44"/>
  <c r="Q44"/>
  <c r="N44"/>
  <c r="O44" s="1"/>
  <c r="M44"/>
  <c r="AX43"/>
  <c r="AW43"/>
  <c r="AT43"/>
  <c r="AS43"/>
  <c r="AP43"/>
  <c r="AO43"/>
  <c r="AL43"/>
  <c r="AM43" s="1"/>
  <c r="AK43"/>
  <c r="AH43"/>
  <c r="AI43" s="1"/>
  <c r="AG43"/>
  <c r="AD43"/>
  <c r="AC43"/>
  <c r="Z43"/>
  <c r="Y43"/>
  <c r="V43"/>
  <c r="U43"/>
  <c r="R43"/>
  <c r="Q43"/>
  <c r="N43"/>
  <c r="M43"/>
  <c r="AX42"/>
  <c r="AW42"/>
  <c r="AY42" s="1"/>
  <c r="AZ42" s="1"/>
  <c r="AT42"/>
  <c r="AS42"/>
  <c r="AP42"/>
  <c r="AO42"/>
  <c r="AL42"/>
  <c r="AK42"/>
  <c r="AH42"/>
  <c r="AG42"/>
  <c r="AD42"/>
  <c r="AC42"/>
  <c r="Z42"/>
  <c r="AA42" s="1"/>
  <c r="Y42"/>
  <c r="V42"/>
  <c r="U42"/>
  <c r="R42"/>
  <c r="Q42"/>
  <c r="N42"/>
  <c r="O42" s="1"/>
  <c r="M42"/>
  <c r="AX41"/>
  <c r="AW41"/>
  <c r="AT41"/>
  <c r="AS41"/>
  <c r="AP41"/>
  <c r="AO41"/>
  <c r="AL41"/>
  <c r="AM41" s="1"/>
  <c r="AK41"/>
  <c r="AH41"/>
  <c r="AG41"/>
  <c r="AD41"/>
  <c r="AC41"/>
  <c r="Z41"/>
  <c r="Y41"/>
  <c r="V41"/>
  <c r="U41"/>
  <c r="R41"/>
  <c r="Q41"/>
  <c r="N41"/>
  <c r="M41"/>
  <c r="AX40"/>
  <c r="AW40"/>
  <c r="AT40"/>
  <c r="AU40" s="1"/>
  <c r="AS40"/>
  <c r="AP40"/>
  <c r="AQ40" s="1"/>
  <c r="AO40"/>
  <c r="AL40"/>
  <c r="AK40"/>
  <c r="AH40"/>
  <c r="AG40"/>
  <c r="AD40"/>
  <c r="AE40" s="1"/>
  <c r="AC40"/>
  <c r="Z40"/>
  <c r="Y40"/>
  <c r="V40"/>
  <c r="U40"/>
  <c r="R40"/>
  <c r="Q40"/>
  <c r="N40"/>
  <c r="M40"/>
  <c r="AX39"/>
  <c r="AW39"/>
  <c r="AT39"/>
  <c r="AS39"/>
  <c r="AP39"/>
  <c r="AO39"/>
  <c r="AL39"/>
  <c r="AK39"/>
  <c r="AH39"/>
  <c r="AG39"/>
  <c r="AD39"/>
  <c r="AC39"/>
  <c r="Z39"/>
  <c r="Y39"/>
  <c r="V39"/>
  <c r="W39" s="1"/>
  <c r="U39"/>
  <c r="R39"/>
  <c r="Q39"/>
  <c r="N39"/>
  <c r="M39"/>
  <c r="AX38"/>
  <c r="AW38"/>
  <c r="AY38" s="1"/>
  <c r="AZ38" s="1"/>
  <c r="AT38"/>
  <c r="AS38"/>
  <c r="AP38"/>
  <c r="AO38"/>
  <c r="AL38"/>
  <c r="AK38"/>
  <c r="AH38"/>
  <c r="AG38"/>
  <c r="AD38"/>
  <c r="AE38" s="1"/>
  <c r="AC38"/>
  <c r="Z38"/>
  <c r="Y38"/>
  <c r="V38"/>
  <c r="U38"/>
  <c r="R38"/>
  <c r="Q38"/>
  <c r="N38"/>
  <c r="M38"/>
  <c r="AX37"/>
  <c r="AW37"/>
  <c r="AT37"/>
  <c r="AS37"/>
  <c r="AP37"/>
  <c r="AO37"/>
  <c r="AL37"/>
  <c r="AM37" s="1"/>
  <c r="AK37"/>
  <c r="AH37"/>
  <c r="AG37"/>
  <c r="AD37"/>
  <c r="AC37"/>
  <c r="Z37"/>
  <c r="Y37"/>
  <c r="V37"/>
  <c r="U37"/>
  <c r="R37"/>
  <c r="Q37"/>
  <c r="N37"/>
  <c r="M37"/>
  <c r="AX36"/>
  <c r="AW36"/>
  <c r="AT36"/>
  <c r="AS36"/>
  <c r="AP36"/>
  <c r="AO36"/>
  <c r="AL36"/>
  <c r="AK36"/>
  <c r="AH36"/>
  <c r="AG36"/>
  <c r="AD36"/>
  <c r="AC36"/>
  <c r="Z36"/>
  <c r="Y36"/>
  <c r="V36"/>
  <c r="U36"/>
  <c r="R36"/>
  <c r="Q36"/>
  <c r="N36"/>
  <c r="M36"/>
  <c r="AX35"/>
  <c r="AW35"/>
  <c r="AT35"/>
  <c r="AS35"/>
  <c r="AP35"/>
  <c r="AO35"/>
  <c r="AL35"/>
  <c r="AK35"/>
  <c r="AH35"/>
  <c r="AG35"/>
  <c r="AD35"/>
  <c r="AC35"/>
  <c r="Z35"/>
  <c r="Y35"/>
  <c r="AA35" s="1"/>
  <c r="V35"/>
  <c r="U35"/>
  <c r="R35"/>
  <c r="Q35"/>
  <c r="N35"/>
  <c r="M35"/>
  <c r="AX34"/>
  <c r="AW34"/>
  <c r="AT34"/>
  <c r="AS34"/>
  <c r="AP34"/>
  <c r="AO34"/>
  <c r="AL34"/>
  <c r="AM34" s="1"/>
  <c r="AK34"/>
  <c r="AH34"/>
  <c r="AG34"/>
  <c r="AD34"/>
  <c r="AC34"/>
  <c r="Z34"/>
  <c r="Y34"/>
  <c r="V34"/>
  <c r="U34"/>
  <c r="R34"/>
  <c r="Q34"/>
  <c r="N34"/>
  <c r="M34"/>
  <c r="AX33"/>
  <c r="AW33"/>
  <c r="AT33"/>
  <c r="AU33" s="1"/>
  <c r="AS33"/>
  <c r="AP33"/>
  <c r="AO33"/>
  <c r="AL33"/>
  <c r="AK33"/>
  <c r="AH33"/>
  <c r="AI33" s="1"/>
  <c r="AG33"/>
  <c r="AD33"/>
  <c r="AC33"/>
  <c r="Z33"/>
  <c r="Y33"/>
  <c r="V33"/>
  <c r="W33" s="1"/>
  <c r="U33"/>
  <c r="R33"/>
  <c r="Q33"/>
  <c r="N33"/>
  <c r="M33"/>
  <c r="AX32"/>
  <c r="AW32"/>
  <c r="AT32"/>
  <c r="AS32"/>
  <c r="AP32"/>
  <c r="AQ32" s="1"/>
  <c r="AO32"/>
  <c r="AL32"/>
  <c r="AK32"/>
  <c r="AH32"/>
  <c r="AG32"/>
  <c r="AD32"/>
  <c r="AE32" s="1"/>
  <c r="AC32"/>
  <c r="Z32"/>
  <c r="Y32"/>
  <c r="V32"/>
  <c r="U32"/>
  <c r="R32"/>
  <c r="Q32"/>
  <c r="N32"/>
  <c r="M32"/>
  <c r="AX31"/>
  <c r="AW31"/>
  <c r="AT31"/>
  <c r="AS31"/>
  <c r="AP31"/>
  <c r="AO31"/>
  <c r="AL31"/>
  <c r="AM31" s="1"/>
  <c r="AK31"/>
  <c r="AH31"/>
  <c r="AG31"/>
  <c r="AD31"/>
  <c r="AC31"/>
  <c r="Z31"/>
  <c r="Y31"/>
  <c r="V31"/>
  <c r="U31"/>
  <c r="R31"/>
  <c r="Q31"/>
  <c r="S31" s="1"/>
  <c r="N31"/>
  <c r="M31"/>
  <c r="AX30"/>
  <c r="AW30"/>
  <c r="AT30"/>
  <c r="AS30"/>
  <c r="AP30"/>
  <c r="AO30"/>
  <c r="AL30"/>
  <c r="AK30"/>
  <c r="AH30"/>
  <c r="AG30"/>
  <c r="AD30"/>
  <c r="AC30"/>
  <c r="Z30"/>
  <c r="Y30"/>
  <c r="V30"/>
  <c r="U30"/>
  <c r="R30"/>
  <c r="Q30"/>
  <c r="N30"/>
  <c r="M30"/>
  <c r="AX28"/>
  <c r="AW28"/>
  <c r="AY28" s="1"/>
  <c r="AZ28" s="1"/>
  <c r="AT28"/>
  <c r="AS28"/>
  <c r="AP28"/>
  <c r="AQ28" s="1"/>
  <c r="AO28"/>
  <c r="AL28"/>
  <c r="AM28" s="1"/>
  <c r="AK28"/>
  <c r="AH28"/>
  <c r="AG28"/>
  <c r="AD28"/>
  <c r="AC28"/>
  <c r="Z28"/>
  <c r="Y28"/>
  <c r="V28"/>
  <c r="U28"/>
  <c r="R28"/>
  <c r="Q28"/>
  <c r="N28"/>
  <c r="M28"/>
  <c r="AX26"/>
  <c r="AW26"/>
  <c r="AT26"/>
  <c r="AS26"/>
  <c r="AP26"/>
  <c r="AO26"/>
  <c r="AL26"/>
  <c r="AK26"/>
  <c r="AH26"/>
  <c r="AG26"/>
  <c r="AD26"/>
  <c r="AC26"/>
  <c r="Z26"/>
  <c r="Y26"/>
  <c r="V26"/>
  <c r="U26"/>
  <c r="R26"/>
  <c r="Q26"/>
  <c r="N26"/>
  <c r="M26"/>
  <c r="AX25"/>
  <c r="AW25"/>
  <c r="AT25"/>
  <c r="AS25"/>
  <c r="AP25"/>
  <c r="AO25"/>
  <c r="AL25"/>
  <c r="AM25" s="1"/>
  <c r="AK25"/>
  <c r="AH25"/>
  <c r="AI25" s="1"/>
  <c r="AG25"/>
  <c r="AD25"/>
  <c r="AC25"/>
  <c r="Z25"/>
  <c r="Y25"/>
  <c r="V25"/>
  <c r="U25"/>
  <c r="R25"/>
  <c r="Q25"/>
  <c r="N25"/>
  <c r="M25"/>
  <c r="AX24"/>
  <c r="AW24"/>
  <c r="AT24"/>
  <c r="AU24" s="1"/>
  <c r="AS24"/>
  <c r="AP24"/>
  <c r="AO24"/>
  <c r="AL24"/>
  <c r="AK24"/>
  <c r="AH24"/>
  <c r="AI24" s="1"/>
  <c r="AG24"/>
  <c r="AD24"/>
  <c r="AC24"/>
  <c r="Z24"/>
  <c r="Y24"/>
  <c r="V24"/>
  <c r="U24"/>
  <c r="R24"/>
  <c r="Q24"/>
  <c r="N24"/>
  <c r="O24" s="1"/>
  <c r="M24"/>
  <c r="AX23"/>
  <c r="AW23"/>
  <c r="AT23"/>
  <c r="AS23"/>
  <c r="AP23"/>
  <c r="AQ23" s="1"/>
  <c r="AO23"/>
  <c r="AL23"/>
  <c r="AK23"/>
  <c r="AH23"/>
  <c r="AG23"/>
  <c r="AD23"/>
  <c r="AC23"/>
  <c r="Z23"/>
  <c r="Y23"/>
  <c r="V23"/>
  <c r="W23" s="1"/>
  <c r="U23"/>
  <c r="R23"/>
  <c r="Q23"/>
  <c r="N23"/>
  <c r="M23"/>
  <c r="AX22"/>
  <c r="AW22"/>
  <c r="AT22"/>
  <c r="AS22"/>
  <c r="AP22"/>
  <c r="AO22"/>
  <c r="AL22"/>
  <c r="AK22"/>
  <c r="AH22"/>
  <c r="AG22"/>
  <c r="AD22"/>
  <c r="AE22" s="1"/>
  <c r="AC22"/>
  <c r="Z22"/>
  <c r="Y22"/>
  <c r="V22"/>
  <c r="U22"/>
  <c r="R22"/>
  <c r="Q22"/>
  <c r="N22"/>
  <c r="M22"/>
  <c r="AV21"/>
  <c r="AU21"/>
  <c r="AR21"/>
  <c r="AQ21"/>
  <c r="AN21"/>
  <c r="AM21"/>
  <c r="AJ21"/>
  <c r="AI21"/>
  <c r="AF21"/>
  <c r="AE21"/>
  <c r="AB21"/>
  <c r="AA21"/>
  <c r="X21"/>
  <c r="Y21" s="1"/>
  <c r="W21"/>
  <c r="T21"/>
  <c r="S21"/>
  <c r="P21"/>
  <c r="O21"/>
  <c r="L21"/>
  <c r="M21" s="1"/>
  <c r="AW20"/>
  <c r="AX20" s="1"/>
  <c r="AV20"/>
  <c r="AU20"/>
  <c r="AR20"/>
  <c r="AQ20"/>
  <c r="AN20"/>
  <c r="AM20"/>
  <c r="AJ20"/>
  <c r="AI20"/>
  <c r="AF20"/>
  <c r="AE20"/>
  <c r="AB20"/>
  <c r="AA20"/>
  <c r="X20"/>
  <c r="W20"/>
  <c r="T20"/>
  <c r="S20"/>
  <c r="P20"/>
  <c r="O20"/>
  <c r="L20"/>
  <c r="M20" s="1"/>
  <c r="AV18"/>
  <c r="AU18"/>
  <c r="AR18"/>
  <c r="AQ18"/>
  <c r="AN18"/>
  <c r="AM18"/>
  <c r="AO18" s="1"/>
  <c r="AJ18"/>
  <c r="AI18"/>
  <c r="AF18"/>
  <c r="AE18"/>
  <c r="AB18"/>
  <c r="AA18"/>
  <c r="X18"/>
  <c r="W18"/>
  <c r="T18"/>
  <c r="S18"/>
  <c r="P18"/>
  <c r="O18"/>
  <c r="L18"/>
  <c r="M18" s="1"/>
  <c r="AV17"/>
  <c r="AU17"/>
  <c r="AR17"/>
  <c r="AQ17"/>
  <c r="AN17"/>
  <c r="AO17" s="1"/>
  <c r="AM17"/>
  <c r="AJ17"/>
  <c r="AI17"/>
  <c r="AF17"/>
  <c r="AE17"/>
  <c r="AB17"/>
  <c r="AA17"/>
  <c r="X17"/>
  <c r="W17"/>
  <c r="T17"/>
  <c r="S17"/>
  <c r="P17"/>
  <c r="O17"/>
  <c r="L17"/>
  <c r="M17" s="1"/>
  <c r="AV16"/>
  <c r="AU16"/>
  <c r="AR16"/>
  <c r="AQ16"/>
  <c r="AN16"/>
  <c r="AO16" s="1"/>
  <c r="AM16"/>
  <c r="AJ16"/>
  <c r="AI16"/>
  <c r="AF16"/>
  <c r="AE16"/>
  <c r="AB16"/>
  <c r="AA16"/>
  <c r="X16"/>
  <c r="W16"/>
  <c r="T16"/>
  <c r="S16"/>
  <c r="P16"/>
  <c r="O16"/>
  <c r="L16"/>
  <c r="M16" s="1"/>
  <c r="AV15"/>
  <c r="AU15"/>
  <c r="AR15"/>
  <c r="AQ15"/>
  <c r="AQ46" s="1"/>
  <c r="AN15"/>
  <c r="AM15"/>
  <c r="AM46" s="1"/>
  <c r="AJ15"/>
  <c r="AI15"/>
  <c r="AI46" s="1"/>
  <c r="AF15"/>
  <c r="AE15"/>
  <c r="AE46" s="1"/>
  <c r="AB15"/>
  <c r="AA15"/>
  <c r="X15"/>
  <c r="W15"/>
  <c r="W46" s="1"/>
  <c r="T15"/>
  <c r="U15" s="1"/>
  <c r="S15"/>
  <c r="S46" s="1"/>
  <c r="P15"/>
  <c r="O15"/>
  <c r="O46" s="1"/>
  <c r="L15"/>
  <c r="M15" s="1"/>
  <c r="AT14"/>
  <c r="AS14"/>
  <c r="AP14"/>
  <c r="AO14"/>
  <c r="AL14"/>
  <c r="AK14"/>
  <c r="AH14"/>
  <c r="AG14"/>
  <c r="AD14"/>
  <c r="AE14" s="1"/>
  <c r="AC14"/>
  <c r="Z14"/>
  <c r="Y14"/>
  <c r="V14"/>
  <c r="U14"/>
  <c r="R14"/>
  <c r="Q14"/>
  <c r="N14"/>
  <c r="M14"/>
  <c r="AT7"/>
  <c r="AS7"/>
  <c r="AP7"/>
  <c r="AQ7" s="1"/>
  <c r="AO7"/>
  <c r="AL7"/>
  <c r="AK7"/>
  <c r="AH7"/>
  <c r="AG7"/>
  <c r="AD7"/>
  <c r="AC7"/>
  <c r="Z7"/>
  <c r="Y7"/>
  <c r="V7"/>
  <c r="U7"/>
  <c r="R7"/>
  <c r="Q7"/>
  <c r="N7"/>
  <c r="M7"/>
  <c r="F33" i="17" l="1"/>
  <c r="F35" s="1"/>
  <c r="G33"/>
  <c r="H33"/>
  <c r="E33"/>
  <c r="E35" s="1"/>
  <c r="O30"/>
  <c r="P30"/>
  <c r="E18"/>
  <c r="E20" s="1"/>
  <c r="F18"/>
  <c r="O18"/>
  <c r="P18"/>
  <c r="E12"/>
  <c r="E14" s="1"/>
  <c r="F12"/>
  <c r="G21"/>
  <c r="L21"/>
  <c r="L23" s="1"/>
  <c r="H21"/>
  <c r="I21"/>
  <c r="J21"/>
  <c r="K21"/>
  <c r="E15"/>
  <c r="E17" s="1"/>
  <c r="F15"/>
  <c r="F17" s="1"/>
  <c r="L24"/>
  <c r="M24"/>
  <c r="N24"/>
  <c r="O24"/>
  <c r="Q27"/>
  <c r="H19" i="19"/>
  <c r="I19" s="1"/>
  <c r="I69" i="20"/>
  <c r="H20" i="19" s="1"/>
  <c r="I20" s="1"/>
  <c r="F13" i="18"/>
  <c r="F14" s="1"/>
  <c r="Q16"/>
  <c r="AE7"/>
  <c r="AA30"/>
  <c r="O65"/>
  <c r="AY70"/>
  <c r="AZ70" s="1"/>
  <c r="AM82"/>
  <c r="O85"/>
  <c r="AU85"/>
  <c r="AE87"/>
  <c r="AQ22"/>
  <c r="S25"/>
  <c r="W34"/>
  <c r="O35"/>
  <c r="AE37"/>
  <c r="O43"/>
  <c r="AU57"/>
  <c r="W60"/>
  <c r="AI66"/>
  <c r="O81"/>
  <c r="S14"/>
  <c r="AS15"/>
  <c r="AU25"/>
  <c r="AY47"/>
  <c r="AZ47" s="1"/>
  <c r="AI50"/>
  <c r="AA51"/>
  <c r="S60"/>
  <c r="AA63"/>
  <c r="AY80"/>
  <c r="AZ80" s="1"/>
  <c r="AK16"/>
  <c r="AY30"/>
  <c r="AZ30" s="1"/>
  <c r="AG16"/>
  <c r="AY24"/>
  <c r="AZ24" s="1"/>
  <c r="AU34"/>
  <c r="AY68"/>
  <c r="AZ68" s="1"/>
  <c r="AE71"/>
  <c r="AE77"/>
  <c r="AE94" s="1"/>
  <c r="W90"/>
  <c r="AM92"/>
  <c r="AQ30"/>
  <c r="AY45"/>
  <c r="AZ45" s="1"/>
  <c r="AY51"/>
  <c r="AZ51" s="1"/>
  <c r="AI70"/>
  <c r="AI72" s="1"/>
  <c r="AE85"/>
  <c r="O87"/>
  <c r="AI88"/>
  <c r="AA89"/>
  <c r="AI92"/>
  <c r="W77"/>
  <c r="W94" s="1"/>
  <c r="AM80"/>
  <c r="S28"/>
  <c r="W44"/>
  <c r="AK20"/>
  <c r="W22"/>
  <c r="AM24"/>
  <c r="AQ33"/>
  <c r="S36"/>
  <c r="AI38"/>
  <c r="S40"/>
  <c r="AA43"/>
  <c r="AQ51"/>
  <c r="AA81"/>
  <c r="AY94"/>
  <c r="AZ94" s="1"/>
  <c r="O82"/>
  <c r="AY89"/>
  <c r="AZ89" s="1"/>
  <c r="O50"/>
  <c r="W92"/>
  <c r="I55" i="20"/>
  <c r="I34"/>
  <c r="I27"/>
  <c r="I20"/>
  <c r="I48"/>
  <c r="I41"/>
  <c r="AC18" i="18"/>
  <c r="AI23"/>
  <c r="O34"/>
  <c r="W41"/>
  <c r="AU42"/>
  <c r="AA50"/>
  <c r="S51"/>
  <c r="AA58"/>
  <c r="AY59"/>
  <c r="AZ59" s="1"/>
  <c r="AA62"/>
  <c r="S63"/>
  <c r="AA65"/>
  <c r="S77"/>
  <c r="S94" s="1"/>
  <c r="AM83"/>
  <c r="AE84"/>
  <c r="O86"/>
  <c r="AU86"/>
  <c r="AA88"/>
  <c r="S89"/>
  <c r="AM90"/>
  <c r="AE91"/>
  <c r="O93"/>
  <c r="AU93"/>
  <c r="S37"/>
  <c r="S41"/>
  <c r="AM52"/>
  <c r="AU14"/>
  <c r="AV14" s="1"/>
  <c r="AO21"/>
  <c r="S24"/>
  <c r="W28"/>
  <c r="AA32"/>
  <c r="AY33"/>
  <c r="AZ33" s="1"/>
  <c r="AU37"/>
  <c r="W40"/>
  <c r="AE49"/>
  <c r="AE67" s="1"/>
  <c r="AQ55"/>
  <c r="AI56"/>
  <c r="S58"/>
  <c r="AA61"/>
  <c r="AQ82"/>
  <c r="W88"/>
  <c r="AQ93"/>
  <c r="AY65"/>
  <c r="AZ65" s="1"/>
  <c r="Q18"/>
  <c r="AM30"/>
  <c r="AY40"/>
  <c r="AZ40" s="1"/>
  <c r="AE56"/>
  <c r="AI82"/>
  <c r="AA87"/>
  <c r="AU88"/>
  <c r="AC16"/>
  <c r="S23"/>
  <c r="AA31"/>
  <c r="AQ54"/>
  <c r="AY57"/>
  <c r="AZ57" s="1"/>
  <c r="AQ58"/>
  <c r="AY61"/>
  <c r="AZ61" s="1"/>
  <c r="AI77"/>
  <c r="AI94" s="1"/>
  <c r="W83"/>
  <c r="AC21"/>
  <c r="AE30"/>
  <c r="AY35"/>
  <c r="AZ35" s="1"/>
  <c r="AA38"/>
  <c r="AY39"/>
  <c r="AZ39" s="1"/>
  <c r="AM44"/>
  <c r="AM50"/>
  <c r="W56"/>
  <c r="O57"/>
  <c r="AU61"/>
  <c r="AY64"/>
  <c r="AZ64" s="1"/>
  <c r="AM65"/>
  <c r="AA86"/>
  <c r="AG20"/>
  <c r="AM40"/>
  <c r="AU43"/>
  <c r="S52"/>
  <c r="AY52"/>
  <c r="AZ52" s="1"/>
  <c r="AA59"/>
  <c r="AY60"/>
  <c r="AZ60" s="1"/>
  <c r="AY95"/>
  <c r="AZ95" s="1"/>
  <c r="O22"/>
  <c r="AU22"/>
  <c r="AI28"/>
  <c r="S38"/>
  <c r="O52"/>
  <c r="O56"/>
  <c r="AM57"/>
  <c r="AM61"/>
  <c r="AE62"/>
  <c r="W63"/>
  <c r="AQ64"/>
  <c r="AY74"/>
  <c r="AZ74" s="1"/>
  <c r="AM84"/>
  <c r="S34"/>
  <c r="AY34"/>
  <c r="AZ34" s="1"/>
  <c r="S82"/>
  <c r="AI84"/>
  <c r="Q17"/>
  <c r="AW17"/>
  <c r="AX17" s="1"/>
  <c r="O25"/>
  <c r="AI26"/>
  <c r="AU30"/>
  <c r="AE31"/>
  <c r="W32"/>
  <c r="O33"/>
  <c r="AI34"/>
  <c r="O36"/>
  <c r="AU36"/>
  <c r="S39"/>
  <c r="S42"/>
  <c r="S45"/>
  <c r="AI49"/>
  <c r="AI67" s="1"/>
  <c r="AY54"/>
  <c r="AZ54" s="1"/>
  <c r="AQ61"/>
  <c r="AM64"/>
  <c r="AA70"/>
  <c r="AA72" s="1"/>
  <c r="AU71"/>
  <c r="AY76"/>
  <c r="AZ76" s="1"/>
  <c r="AE79"/>
  <c r="AE82"/>
  <c r="AI85"/>
  <c r="W86"/>
  <c r="AI91"/>
  <c r="S7"/>
  <c r="AC20"/>
  <c r="AW21"/>
  <c r="AX21" s="1"/>
  <c r="AE23"/>
  <c r="AQ25"/>
  <c r="AE26"/>
  <c r="W35"/>
  <c r="AI37"/>
  <c r="AI40"/>
  <c r="O45"/>
  <c r="AU45"/>
  <c r="W50"/>
  <c r="W53"/>
  <c r="O54"/>
  <c r="AM55"/>
  <c r="AM58"/>
  <c r="AI64"/>
  <c r="AQ66"/>
  <c r="O71"/>
  <c r="AA82"/>
  <c r="S83"/>
  <c r="AU83"/>
  <c r="O7"/>
  <c r="Y15"/>
  <c r="AW16"/>
  <c r="AX16" s="1"/>
  <c r="AG18"/>
  <c r="Y20"/>
  <c r="AS21"/>
  <c r="AA23"/>
  <c r="AA26"/>
  <c r="W31"/>
  <c r="AU35"/>
  <c r="AM36"/>
  <c r="AQ39"/>
  <c r="AQ42"/>
  <c r="AQ45"/>
  <c r="AA49"/>
  <c r="AA67" s="1"/>
  <c r="AE52"/>
  <c r="S53"/>
  <c r="AQ60"/>
  <c r="AM71"/>
  <c r="W79"/>
  <c r="O83"/>
  <c r="AM87"/>
  <c r="AU89"/>
  <c r="AA37"/>
  <c r="AY41"/>
  <c r="AZ41" s="1"/>
  <c r="AM51"/>
  <c r="AE55"/>
  <c r="AE61"/>
  <c r="AM63"/>
  <c r="S70"/>
  <c r="S72" s="1"/>
  <c r="AU70"/>
  <c r="AU72" s="1"/>
  <c r="W85"/>
  <c r="AQ86"/>
  <c r="AI87"/>
  <c r="AI36"/>
  <c r="AM42"/>
  <c r="AM45"/>
  <c r="W49"/>
  <c r="W67" s="1"/>
  <c r="AM60"/>
  <c r="AU62"/>
  <c r="AA64"/>
  <c r="S79"/>
  <c r="AY79"/>
  <c r="AZ79" s="1"/>
  <c r="O92"/>
  <c r="AY82"/>
  <c r="AZ82" s="1"/>
  <c r="AK17"/>
  <c r="AM7"/>
  <c r="W14"/>
  <c r="AG17"/>
  <c r="Q20"/>
  <c r="AY23"/>
  <c r="AZ23" s="1"/>
  <c r="AY26"/>
  <c r="AZ26" s="1"/>
  <c r="AU31"/>
  <c r="AM32"/>
  <c r="W37"/>
  <c r="O38"/>
  <c r="AI39"/>
  <c r="O41"/>
  <c r="AI42"/>
  <c r="AQ44"/>
  <c r="AI45"/>
  <c r="AQ53"/>
  <c r="AI54"/>
  <c r="AU56"/>
  <c r="AU59"/>
  <c r="AQ62"/>
  <c r="AU65"/>
  <c r="AA77"/>
  <c r="AA94" s="1"/>
  <c r="O79"/>
  <c r="AU79"/>
  <c r="AE81"/>
  <c r="AU82"/>
  <c r="AA84"/>
  <c r="AY85"/>
  <c r="AZ85" s="1"/>
  <c r="AY88"/>
  <c r="AZ88" s="1"/>
  <c r="AE90"/>
  <c r="AI7"/>
  <c r="AC17"/>
  <c r="U18"/>
  <c r="AS20"/>
  <c r="AG21"/>
  <c r="O23"/>
  <c r="AA25"/>
  <c r="O26"/>
  <c r="AQ31"/>
  <c r="AA33"/>
  <c r="AI35"/>
  <c r="AA36"/>
  <c r="AY37"/>
  <c r="AZ37" s="1"/>
  <c r="AM38"/>
  <c r="AE39"/>
  <c r="AE54"/>
  <c r="W55"/>
  <c r="AQ56"/>
  <c r="W58"/>
  <c r="AE60"/>
  <c r="AE63"/>
  <c r="S64"/>
  <c r="AY69"/>
  <c r="AZ69" s="1"/>
  <c r="W84"/>
  <c r="AI89"/>
  <c r="AA93"/>
  <c r="AY43"/>
  <c r="AZ43" s="1"/>
  <c r="AY58"/>
  <c r="AZ58" s="1"/>
  <c r="AY84"/>
  <c r="AZ84" s="1"/>
  <c r="AW18"/>
  <c r="AX18" s="1"/>
  <c r="AQ14"/>
  <c r="AK15"/>
  <c r="AS18"/>
  <c r="AY22"/>
  <c r="AZ22" s="1"/>
  <c r="AE24"/>
  <c r="AY25"/>
  <c r="AZ25" s="1"/>
  <c r="S30"/>
  <c r="AQ37"/>
  <c r="AI41"/>
  <c r="AI44"/>
  <c r="W51"/>
  <c r="O55"/>
  <c r="AU55"/>
  <c r="AA57"/>
  <c r="O61"/>
  <c r="AU64"/>
  <c r="AI65"/>
  <c r="W71"/>
  <c r="O77"/>
  <c r="O94" s="1"/>
  <c r="S81"/>
  <c r="AA83"/>
  <c r="AM85"/>
  <c r="AY87"/>
  <c r="AZ87" s="1"/>
  <c r="S90"/>
  <c r="AY90"/>
  <c r="AZ90" s="1"/>
  <c r="AQ91"/>
  <c r="W93"/>
  <c r="AG15"/>
  <c r="AM26"/>
  <c r="AE53"/>
  <c r="W66"/>
  <c r="O98"/>
  <c r="O103" s="1"/>
  <c r="AS17"/>
  <c r="AK18"/>
  <c r="AO20"/>
  <c r="S22"/>
  <c r="W24"/>
  <c r="O28"/>
  <c r="O31"/>
  <c r="S33"/>
  <c r="S35"/>
  <c r="AA39"/>
  <c r="AA41"/>
  <c r="S44"/>
  <c r="AU44"/>
  <c r="AQ49"/>
  <c r="AQ67" s="1"/>
  <c r="AY55"/>
  <c r="AZ55" s="1"/>
  <c r="W57"/>
  <c r="O60"/>
  <c r="S66"/>
  <c r="AU66"/>
  <c r="AQ71"/>
  <c r="AQ81"/>
  <c r="AI86"/>
  <c r="AA91"/>
  <c r="AE93"/>
  <c r="W26"/>
  <c r="AE34"/>
  <c r="AE43"/>
  <c r="O53"/>
  <c r="AM62"/>
  <c r="AE65"/>
  <c r="AY77"/>
  <c r="AZ77" s="1"/>
  <c r="S85"/>
  <c r="AY91"/>
  <c r="AZ91" s="1"/>
  <c r="Y16"/>
  <c r="S26"/>
  <c r="AU26"/>
  <c r="W30"/>
  <c r="AI31"/>
  <c r="AA34"/>
  <c r="AQ35"/>
  <c r="AE36"/>
  <c r="AE45"/>
  <c r="AY48"/>
  <c r="AZ48" s="1"/>
  <c r="AY50"/>
  <c r="AZ50" s="1"/>
  <c r="AA52"/>
  <c r="AM53"/>
  <c r="AA54"/>
  <c r="AI58"/>
  <c r="W59"/>
  <c r="AI60"/>
  <c r="W61"/>
  <c r="AI62"/>
  <c r="AI79"/>
  <c r="W80"/>
  <c r="W82"/>
  <c r="AQ85"/>
  <c r="S87"/>
  <c r="AI90"/>
  <c r="AU91"/>
  <c r="O14"/>
  <c r="U16"/>
  <c r="AM22"/>
  <c r="AQ24"/>
  <c r="AE25"/>
  <c r="AQ26"/>
  <c r="AY32"/>
  <c r="AZ32" s="1"/>
  <c r="AM33"/>
  <c r="AM35"/>
  <c r="O37"/>
  <c r="AU39"/>
  <c r="AA45"/>
  <c r="AY46"/>
  <c r="AZ46" s="1"/>
  <c r="S50"/>
  <c r="AU50"/>
  <c r="W52"/>
  <c r="AI53"/>
  <c r="AA56"/>
  <c r="AQ57"/>
  <c r="AE58"/>
  <c r="S61"/>
  <c r="AY93"/>
  <c r="AZ93" s="1"/>
  <c r="AA7"/>
  <c r="AM14"/>
  <c r="Y18"/>
  <c r="U21"/>
  <c r="AI22"/>
  <c r="AE28"/>
  <c r="S32"/>
  <c r="AU32"/>
  <c r="O39"/>
  <c r="AU41"/>
  <c r="W43"/>
  <c r="AI51"/>
  <c r="AQ59"/>
  <c r="AU63"/>
  <c r="W65"/>
  <c r="O70"/>
  <c r="O72" s="1"/>
  <c r="AQ70"/>
  <c r="AQ72" s="1"/>
  <c r="AY73"/>
  <c r="AZ73" s="1"/>
  <c r="AY75"/>
  <c r="AZ75" s="1"/>
  <c r="AQ77"/>
  <c r="AQ94" s="1"/>
  <c r="AU80"/>
  <c r="AI81"/>
  <c r="AI83"/>
  <c r="AQ87"/>
  <c r="O89"/>
  <c r="AQ89"/>
  <c r="O91"/>
  <c r="AE92"/>
  <c r="S93"/>
  <c r="W7"/>
  <c r="AI14"/>
  <c r="AC15"/>
  <c r="AS16"/>
  <c r="Q21"/>
  <c r="AA28"/>
  <c r="O30"/>
  <c r="O32"/>
  <c r="W36"/>
  <c r="AY36"/>
  <c r="AZ36" s="1"/>
  <c r="W38"/>
  <c r="AA40"/>
  <c r="AQ41"/>
  <c r="S43"/>
  <c r="AE51"/>
  <c r="AU52"/>
  <c r="S54"/>
  <c r="AU54"/>
  <c r="AY56"/>
  <c r="AZ56" s="1"/>
  <c r="AA60"/>
  <c r="O63"/>
  <c r="AQ63"/>
  <c r="S65"/>
  <c r="AM70"/>
  <c r="AM72" s="1"/>
  <c r="AM77"/>
  <c r="AM94" s="1"/>
  <c r="O80"/>
  <c r="AQ80"/>
  <c r="AE83"/>
  <c r="AU84"/>
  <c r="AY86"/>
  <c r="AZ86" s="1"/>
  <c r="AM89"/>
  <c r="AA90"/>
  <c r="AM91"/>
  <c r="AA92"/>
  <c r="AU23"/>
  <c r="W25"/>
  <c r="AE33"/>
  <c r="AE35"/>
  <c r="AM39"/>
  <c r="AE42"/>
  <c r="AE44"/>
  <c r="AQ52"/>
  <c r="AI57"/>
  <c r="AE64"/>
  <c r="AE66"/>
  <c r="AA71"/>
  <c r="S84"/>
  <c r="S86"/>
  <c r="AU7"/>
  <c r="AV7" s="1"/>
  <c r="AY31"/>
  <c r="AZ31" s="1"/>
  <c r="AQ34"/>
  <c r="AU38"/>
  <c r="AQ43"/>
  <c r="AY49"/>
  <c r="AZ49" s="1"/>
  <c r="AA53"/>
  <c r="S56"/>
  <c r="AY62"/>
  <c r="AZ62" s="1"/>
  <c r="AQ65"/>
  <c r="AW15"/>
  <c r="AX15" s="1"/>
  <c r="AA22"/>
  <c r="AI59"/>
  <c r="AY71"/>
  <c r="AZ71" s="1"/>
  <c r="AY92"/>
  <c r="AZ92" s="1"/>
  <c r="S98"/>
  <c r="AA14"/>
  <c r="Y17"/>
  <c r="U20"/>
  <c r="AK21"/>
  <c r="AM23"/>
  <c r="AU28"/>
  <c r="AI30"/>
  <c r="AI32"/>
  <c r="AQ36"/>
  <c r="AQ38"/>
  <c r="W42"/>
  <c r="S49"/>
  <c r="S67" s="1"/>
  <c r="AY53"/>
  <c r="AZ53" s="1"/>
  <c r="AM54"/>
  <c r="AA55"/>
  <c r="AE59"/>
  <c r="AU60"/>
  <c r="S62"/>
  <c r="W64"/>
  <c r="AY67"/>
  <c r="AZ67" s="1"/>
  <c r="AE70"/>
  <c r="AE72" s="1"/>
  <c r="S71"/>
  <c r="AI80"/>
  <c r="AQ88"/>
  <c r="AU90"/>
  <c r="S92"/>
  <c r="AU92"/>
  <c r="Q15"/>
  <c r="U17"/>
  <c r="AA24"/>
  <c r="O40"/>
  <c r="AE41"/>
  <c r="AY44"/>
  <c r="AZ44" s="1"/>
  <c r="AE50"/>
  <c r="AU53"/>
  <c r="AM56"/>
  <c r="O58"/>
  <c r="AY66"/>
  <c r="AZ66" s="1"/>
  <c r="AQ79"/>
  <c r="AU81"/>
  <c r="AM86"/>
  <c r="O88"/>
  <c r="O90"/>
  <c r="W98"/>
  <c r="W97"/>
  <c r="AQ98"/>
  <c r="AM98"/>
  <c r="AI98"/>
  <c r="AO15"/>
  <c r="AE98"/>
  <c r="AA98"/>
  <c r="AU46"/>
  <c r="AA46"/>
  <c r="Q21" i="17" l="1"/>
  <c r="Q24"/>
  <c r="G23"/>
  <c r="J23"/>
  <c r="K23"/>
  <c r="H23"/>
  <c r="I23"/>
  <c r="P20"/>
  <c r="F20"/>
  <c r="O20"/>
  <c r="F14"/>
  <c r="I21" i="19"/>
  <c r="Q33" i="17"/>
  <c r="Q36"/>
  <c r="Q30" l="1"/>
  <c r="Q15"/>
  <c r="Q12" l="1"/>
  <c r="E42"/>
  <c r="F42" s="1"/>
  <c r="G42" s="1"/>
  <c r="C42"/>
  <c r="D18" l="1"/>
  <c r="D21"/>
  <c r="D27"/>
  <c r="D24"/>
  <c r="Q18"/>
  <c r="Q39" s="1"/>
  <c r="D12"/>
  <c r="D36"/>
  <c r="D33"/>
  <c r="D30"/>
  <c r="D15"/>
</calcChain>
</file>

<file path=xl/sharedStrings.xml><?xml version="1.0" encoding="utf-8"?>
<sst xmlns="http://schemas.openxmlformats.org/spreadsheetml/2006/main" count="402" uniqueCount="123">
  <si>
    <t>ITEM</t>
  </si>
  <si>
    <t>DESCRIÇÃO DOS SERVIÇOS</t>
  </si>
  <si>
    <t>UNID.</t>
  </si>
  <si>
    <t>QUANT</t>
  </si>
  <si>
    <t>PREÇO MATERIAL</t>
  </si>
  <si>
    <t>PREÇO MÃO DE OBRA</t>
  </si>
  <si>
    <t>R$ TOTAL</t>
  </si>
  <si>
    <t>1.1</t>
  </si>
  <si>
    <t>1.2</t>
  </si>
  <si>
    <t>1.3</t>
  </si>
  <si>
    <t>1.4</t>
  </si>
  <si>
    <t>1.5</t>
  </si>
  <si>
    <t>TOTAL GERAL DA PROPOSTA</t>
  </si>
  <si>
    <t>Descrição</t>
  </si>
  <si>
    <t xml:space="preserve">Obra: </t>
  </si>
  <si>
    <t>Item</t>
  </si>
  <si>
    <t>UND</t>
  </si>
  <si>
    <t>1.0</t>
  </si>
  <si>
    <t>2.0</t>
  </si>
  <si>
    <t>3.0</t>
  </si>
  <si>
    <t>4.0</t>
  </si>
  <si>
    <t>5.0</t>
  </si>
  <si>
    <t>6.0</t>
  </si>
  <si>
    <t>TOTAL ITEM 1.0</t>
  </si>
  <si>
    <t>CONTRATAÇÃO DE SERVIÇOS TÉCNICOS ESPECIALIZADOS DE ARQUITETURA E ENGENHARIA PARA A ELABORAÇÃO DE PROJETO ARQUITETÔNICO E PROJETOS COMPLEMENTARES EXECUTIVOS DE RESTAURAÇÃO DO PALÁCIO CONDE DOS ARCOS NA CIDADE DE GOIÁS-GO</t>
  </si>
  <si>
    <t>QTDE.</t>
  </si>
  <si>
    <t>MÉDIA Inc.VI (R$)</t>
  </si>
  <si>
    <t>VALOR TOTAL</t>
  </si>
  <si>
    <t>TOTAL DA PROPOSTA</t>
  </si>
  <si>
    <t>27/09/2023</t>
  </si>
  <si>
    <t xml:space="preserve">Equipe de apoio: Arquiteta Melissa Martins Alves </t>
  </si>
  <si>
    <t>Praça Tasso Camargo 1, Centro - Goiás/GO</t>
  </si>
  <si>
    <t>Valor</t>
  </si>
  <si>
    <t>Local:</t>
  </si>
  <si>
    <t>Data:</t>
  </si>
  <si>
    <t>%</t>
  </si>
  <si>
    <t>1º mês</t>
  </si>
  <si>
    <t>2º mês</t>
  </si>
  <si>
    <t>3º mês</t>
  </si>
  <si>
    <t>4º mês</t>
  </si>
  <si>
    <t>5º mês</t>
  </si>
  <si>
    <t>6º mês</t>
  </si>
  <si>
    <t>7º mês</t>
  </si>
  <si>
    <t>Total</t>
  </si>
  <si>
    <t>Percentual do período</t>
  </si>
  <si>
    <t>Percentual acumulado</t>
  </si>
  <si>
    <t>Valor período</t>
  </si>
  <si>
    <t>Valor Total</t>
  </si>
  <si>
    <t>PLANILHA ORÇAMENTÁRIA - CRONOGRAMA FÍSICO-FINANCEIRO</t>
  </si>
  <si>
    <t>CONTRATAÇÃO DE SERVIÇOS TÉCNICOS ESPECIALIZADOS DE ARQUITETURA E ENGENHARIA PARA A ELABORAÇÃO DE PROJETO ARQUITETÔNICO E PROJETOS COMPLEMENTARES EXECUTIVOS DE RESTAURAÇÃO DO MUSEU GOIANO ZOROASTRO ARTIAGA</t>
  </si>
  <si>
    <t>EMBALAGENS E MATERIAIS</t>
  </si>
  <si>
    <t>ACONDICIONAMENTO DE ACERVO</t>
  </si>
  <si>
    <t xml:space="preserve">MANUSEIO, CARREGAMENTO E TRANSPORTE </t>
  </si>
  <si>
    <t>CATALOGAÇÃO DE ACERVO</t>
  </si>
  <si>
    <t>LAUDO DE CONSERVAÇÃO</t>
  </si>
  <si>
    <t>DESINFESTAÇÃO EM ATMOSFERA ANÓXIA</t>
  </si>
  <si>
    <t>HIGIENIZAÇÃO DE ACERVO</t>
  </si>
  <si>
    <t>7.0</t>
  </si>
  <si>
    <t>Eng. Civil responsável pela elaboração de cálculo: Cecília Guimarães Cândido</t>
  </si>
  <si>
    <t>Dados gerais:
Acervo em exposição de longa duração: 1.333 objetos;
Estimativa de acervo na reserva técnica: entre 2.000 a 2.500 objetos;
Caixas poliondas de material arqueológico: 153 caixas</t>
  </si>
  <si>
    <r>
      <rPr>
        <b/>
        <u/>
        <sz val="10"/>
        <rFont val="Arial"/>
        <family val="2"/>
      </rPr>
      <t xml:space="preserve">PREÇO 1 </t>
    </r>
    <r>
      <rPr>
        <b/>
        <sz val="10"/>
        <rFont val="Arial"/>
        <family val="2"/>
      </rPr>
      <t xml:space="preserve">- GRUPO OFICINA DE RESTAURO LTDA </t>
    </r>
  </si>
  <si>
    <r>
      <rPr>
        <b/>
        <u/>
        <sz val="10"/>
        <rFont val="Arial"/>
        <family val="2"/>
      </rPr>
      <t>PREÇO 2</t>
    </r>
    <r>
      <rPr>
        <b/>
        <sz val="10"/>
        <rFont val="Arial"/>
        <family val="2"/>
      </rPr>
      <t xml:space="preserve"> - STEPHAN SCHAFER CONSERVACAO E RESTAURACAO UNIPESSOAL LTDA</t>
    </r>
  </si>
  <si>
    <t>CÓDIGO</t>
  </si>
  <si>
    <t>FONTE</t>
  </si>
  <si>
    <t>PREÇO UNITÁRIO DO MATERIAL</t>
  </si>
  <si>
    <t>PREÇO UNITÁRIO DA MÃO DE OBRA</t>
  </si>
  <si>
    <t xml:space="preserve"> VALOR TOTAL</t>
  </si>
  <si>
    <t>COMPOSIÇÃO</t>
  </si>
  <si>
    <t xml:space="preserve">PLANILHA ORÇAMENTÁRIA SINTÉTICA -  ACERVO DO MUSEU PROFESSOR  ZOROASTRO ARTIAGA </t>
  </si>
  <si>
    <t>SERVIÇOS ESPECIALIZADOS</t>
  </si>
  <si>
    <t>CP-1</t>
  </si>
  <si>
    <t>CP-2</t>
  </si>
  <si>
    <t>CP-3</t>
  </si>
  <si>
    <t>CP-4</t>
  </si>
  <si>
    <t>CP-5</t>
  </si>
  <si>
    <t>CP-6</t>
  </si>
  <si>
    <t>CP-7</t>
  </si>
  <si>
    <t>SERVIÇO</t>
  </si>
  <si>
    <t>UNIDADE</t>
  </si>
  <si>
    <t>CÓD.</t>
  </si>
  <si>
    <t>CÓD. REF.</t>
  </si>
  <si>
    <t>EMPRESA</t>
  </si>
  <si>
    <t>TIPO INSUMO</t>
  </si>
  <si>
    <t>QUANT.</t>
  </si>
  <si>
    <t>VALOR UNIT.</t>
  </si>
  <si>
    <t>Pesquisa direta com Fornecedores</t>
  </si>
  <si>
    <t>TOTAL MEDIA</t>
  </si>
  <si>
    <t xml:space="preserve">GRUPO OFICINA DE RESTAURO LTDA </t>
  </si>
  <si>
    <t>STEPHAN SCHAFER CONSERVACAO E RESTAURACAO UNIPESSOAL LTDA</t>
  </si>
  <si>
    <t>Data:12/08/2024</t>
  </si>
  <si>
    <t>8.0</t>
  </si>
  <si>
    <t>9.0</t>
  </si>
  <si>
    <t>und</t>
  </si>
  <si>
    <t>h</t>
  </si>
  <si>
    <t>VALOR UNIT</t>
  </si>
  <si>
    <t>CP-8</t>
  </si>
  <si>
    <t>CP-9</t>
  </si>
  <si>
    <t>VIGIA DE OBRAS E  ACERVO- (NOTURNO E NO SÁBADO/DOMINGO DIURNO)</t>
  </si>
  <si>
    <t>1.6</t>
  </si>
  <si>
    <t>1.7</t>
  </si>
  <si>
    <t>1.8</t>
  </si>
  <si>
    <t>1.9</t>
  </si>
  <si>
    <t>H</t>
  </si>
  <si>
    <t xml:space="preserve">VIGIA DE OBRAS E ACERVO (DIURNO) </t>
  </si>
  <si>
    <t>PLANILHA DE COMPOSIÇÃO DE PREÇOS - PESQUISA DIRETA COM FORNECEDORES</t>
  </si>
  <si>
    <t>Referência: Inc. VI - PESQUISA DIRETA COM FORNECEDORES</t>
  </si>
  <si>
    <t>FONTE DE PESQUISA: Inc. VI - PESQUISA DIRETA COM FORNECEDORES</t>
  </si>
  <si>
    <r>
      <rPr>
        <b/>
        <sz val="15"/>
        <color theme="1"/>
        <rFont val="Arial"/>
        <family val="2"/>
      </rPr>
      <t>PLANILHA ORÇAMENTÁRIA - COMPARATIVO DE PREÇO DE LICITANTES</t>
    </r>
    <r>
      <rPr>
        <b/>
        <sz val="15"/>
        <color rgb="FFFF0000"/>
        <rFont val="Arial"/>
        <family val="2"/>
      </rPr>
      <t xml:space="preserve"> </t>
    </r>
  </si>
  <si>
    <t>PLANILHA ORÇAMENTÁRIA - Lote 02 - CONTRATAÇÃO DE SERVIÇOS TÉCNICOS ESPECIALIZADOS DE ARQUITETURA E ENGENHARIA PARA A ELABORAÇÃO DE PROJETO ARQUITETÔNICO E PROJETOS COMPLEMENTARES EXECUTIVOS DE RESTAURAÇÃO DO MUSEU GOIANO ZOROASTRO ARTIAGA</t>
  </si>
  <si>
    <t>VIGIA DE  ACERVO - (NOTURNO E NO SÁBADO/DOMINGO DIURNO)</t>
  </si>
  <si>
    <t xml:space="preserve">VIGIA DE ACERVO -  (DIURNO)  </t>
  </si>
  <si>
    <t xml:space="preserve">VIGIA DE ACERVO -  (DIURNO) </t>
  </si>
  <si>
    <t>VIGIA DE  ACERVO - (NOTURNO E  SÁBADO/DOMINGO DIURNO)</t>
  </si>
  <si>
    <t>Monumento: Museu Goiano Professor Zoroastro Artiaga - Acervo</t>
  </si>
  <si>
    <t>DATA: 14/08/2024</t>
  </si>
  <si>
    <t>MONUMENTO: Museu Goiano Professor Zoroastro Artiaga - Acervo</t>
  </si>
  <si>
    <t>PLANILHA ORÇAMENTÁRIA - COMPOSIÇÃO DE PREÇOS</t>
  </si>
  <si>
    <t>8º mês</t>
  </si>
  <si>
    <t>9º mês</t>
  </si>
  <si>
    <t>Eng. Civil responsável pela elaboração de cáculo: Cecília Guimarães Cândido</t>
  </si>
  <si>
    <t>10º mês</t>
  </si>
  <si>
    <t>11º mês</t>
  </si>
  <si>
    <t>12º mês</t>
  </si>
</sst>
</file>

<file path=xl/styles.xml><?xml version="1.0" encoding="utf-8"?>
<styleSheet xmlns="http://schemas.openxmlformats.org/spreadsheetml/2006/main">
  <numFmts count="6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-* #,##0.00_-;\-* #,##0.00_-;_-* \-??_-;_-@_-"/>
    <numFmt numFmtId="165" formatCode="_-&quot;R$ &quot;* #,##0.00_-;&quot;-R$ &quot;* #,##0.00_-;_-&quot;R$ &quot;* \-??_-;_-@_-"/>
    <numFmt numFmtId="166" formatCode="_(&quot;R$ &quot;* #,##0.00_);_(&quot;R$ &quot;* \(#,##0.00\);_(&quot;R$ &quot;* &quot;-&quot;??_);_(@_)"/>
    <numFmt numFmtId="167" formatCode="&quot;R$ &quot;#,##0.00"/>
  </numFmts>
  <fonts count="29">
    <font>
      <sz val="12"/>
      <name val="Verdana"/>
      <family val="2"/>
      <charset val="1"/>
    </font>
    <font>
      <sz val="10"/>
      <name val="Arial"/>
      <family val="2"/>
      <charset val="1"/>
    </font>
    <font>
      <b/>
      <sz val="12"/>
      <name val="Helvetica Neue"/>
      <charset val="1"/>
    </font>
    <font>
      <sz val="12"/>
      <name val="Arial"/>
      <family val="2"/>
      <charset val="1"/>
    </font>
    <font>
      <sz val="12"/>
      <name val="Verdana"/>
      <family val="2"/>
      <charset val="1"/>
    </font>
    <font>
      <b/>
      <sz val="14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1"/>
      <name val="Arial"/>
      <family val="2"/>
    </font>
    <font>
      <sz val="9"/>
      <name val="Arial"/>
      <family val="2"/>
    </font>
    <font>
      <sz val="12"/>
      <name val="Arial"/>
      <family val="2"/>
    </font>
    <font>
      <sz val="11"/>
      <name val="Arial"/>
      <family val="2"/>
    </font>
    <font>
      <sz val="20"/>
      <color rgb="FFFF0000"/>
      <name val="Arial"/>
      <family val="2"/>
    </font>
    <font>
      <b/>
      <sz val="15"/>
      <color rgb="FFFF0000"/>
      <name val="Arial"/>
      <family val="2"/>
    </font>
    <font>
      <b/>
      <sz val="15"/>
      <color theme="1"/>
      <name val="Arial"/>
      <family val="2"/>
    </font>
    <font>
      <b/>
      <sz val="10"/>
      <color theme="1"/>
      <name val="Arial"/>
      <family val="2"/>
    </font>
    <font>
      <b/>
      <sz val="10"/>
      <color rgb="FFFF0000"/>
      <name val="Arial"/>
      <family val="2"/>
    </font>
    <font>
      <b/>
      <sz val="9"/>
      <color theme="1"/>
      <name val="Arial"/>
      <family val="2"/>
    </font>
    <font>
      <b/>
      <sz val="9"/>
      <color rgb="FFFF0000"/>
      <name val="Arial"/>
      <family val="2"/>
    </font>
    <font>
      <b/>
      <u/>
      <sz val="10"/>
      <name val="Arial"/>
      <family val="2"/>
    </font>
    <font>
      <b/>
      <sz val="10"/>
      <color rgb="FF242424"/>
      <name val="Arial"/>
      <family val="2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2"/>
      <name val="Verdana"/>
      <family val="2"/>
      <charset val="1"/>
    </font>
    <font>
      <b/>
      <sz val="10"/>
      <color rgb="FF000000"/>
      <name val="Arial"/>
      <family val="2"/>
    </font>
    <font>
      <sz val="11"/>
      <name val="Calibri"/>
      <family val="2"/>
      <scheme val="minor"/>
    </font>
    <font>
      <b/>
      <sz val="16"/>
      <name val="Calibri"/>
      <family val="2"/>
      <scheme val="minor"/>
    </font>
    <font>
      <sz val="11"/>
      <color rgb="FF00000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rgb="FFFFFFFF"/>
        <bgColor rgb="FFF2F2F2"/>
      </patternFill>
    </fill>
    <fill>
      <patternFill patternType="solid">
        <fgColor rgb="FFFFFF00"/>
        <bgColor rgb="FFFFFF00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8" tint="0.59999389629810485"/>
        <bgColor rgb="FFF2F2F2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47">
    <border>
      <left/>
      <right/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3">
    <xf numFmtId="0" fontId="0" fillId="0" borderId="0">
      <alignment vertical="top" wrapText="1"/>
    </xf>
    <xf numFmtId="164" fontId="4" fillId="0" borderId="0" applyBorder="0" applyProtection="0">
      <alignment vertical="top" wrapText="1"/>
    </xf>
    <xf numFmtId="0" fontId="1" fillId="0" borderId="0" applyBorder="0" applyProtection="0">
      <alignment vertical="top" wrapText="1"/>
    </xf>
    <xf numFmtId="9" fontId="4" fillId="0" borderId="0" applyFont="0" applyFill="0" applyBorder="0" applyAlignment="0" applyProtection="0"/>
    <xf numFmtId="0" fontId="8" fillId="0" borderId="0"/>
    <xf numFmtId="44" fontId="4" fillId="0" borderId="0" applyFont="0" applyFill="0" applyBorder="0" applyAlignment="0" applyProtection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</cellStyleXfs>
  <cellXfs count="306">
    <xf numFmtId="0" fontId="0" fillId="0" borderId="0" xfId="0">
      <alignment vertical="top" wrapText="1"/>
    </xf>
    <xf numFmtId="4" fontId="1" fillId="0" borderId="0" xfId="2" applyNumberFormat="1">
      <alignment vertical="top" wrapText="1"/>
    </xf>
    <xf numFmtId="0" fontId="1" fillId="0" borderId="0" xfId="2">
      <alignment vertical="top" wrapText="1"/>
    </xf>
    <xf numFmtId="0" fontId="1" fillId="2" borderId="0" xfId="2" applyFont="1" applyFill="1" applyBorder="1" applyAlignment="1" applyProtection="1">
      <alignment horizontal="center" vertical="top" wrapText="1"/>
    </xf>
    <xf numFmtId="4" fontId="1" fillId="2" borderId="0" xfId="2" applyNumberFormat="1" applyFont="1" applyFill="1" applyBorder="1" applyAlignment="1" applyProtection="1">
      <alignment horizontal="center" vertical="top" wrapText="1"/>
    </xf>
    <xf numFmtId="0" fontId="1" fillId="0" borderId="1" xfId="2" applyFont="1" applyBorder="1" applyAlignment="1" applyProtection="1">
      <alignment horizontal="center" vertical="top" wrapText="1"/>
    </xf>
    <xf numFmtId="0" fontId="1" fillId="0" borderId="2" xfId="2" applyFont="1" applyBorder="1" applyAlignment="1" applyProtection="1">
      <alignment horizontal="center" vertical="top" wrapText="1"/>
    </xf>
    <xf numFmtId="4" fontId="1" fillId="0" borderId="1" xfId="2" applyNumberFormat="1" applyFont="1" applyBorder="1" applyAlignment="1" applyProtection="1">
      <alignment horizontal="center" vertical="top" wrapText="1"/>
    </xf>
    <xf numFmtId="4" fontId="3" fillId="0" borderId="7" xfId="2" applyNumberFormat="1" applyFont="1" applyBorder="1" applyAlignment="1" applyProtection="1">
      <alignment horizontal="center" vertical="top" wrapText="1"/>
    </xf>
    <xf numFmtId="4" fontId="3" fillId="0" borderId="8" xfId="2" applyNumberFormat="1" applyFont="1" applyBorder="1" applyAlignment="1" applyProtection="1">
      <alignment horizontal="center" vertical="top" wrapText="1"/>
    </xf>
    <xf numFmtId="0" fontId="3" fillId="0" borderId="9" xfId="2" applyFont="1" applyBorder="1" applyAlignment="1" applyProtection="1">
      <alignment horizontal="center" vertical="top" wrapText="1"/>
    </xf>
    <xf numFmtId="0" fontId="3" fillId="0" borderId="7" xfId="2" applyFont="1" applyBorder="1" applyAlignment="1" applyProtection="1">
      <alignment horizontal="center" vertical="top" wrapText="1"/>
    </xf>
    <xf numFmtId="0" fontId="3" fillId="0" borderId="8" xfId="2" applyFont="1" applyBorder="1" applyAlignment="1" applyProtection="1">
      <alignment horizontal="center" vertical="top" wrapText="1"/>
    </xf>
    <xf numFmtId="0" fontId="3" fillId="0" borderId="10" xfId="2" applyFont="1" applyBorder="1" applyAlignment="1" applyProtection="1">
      <alignment horizontal="center" vertical="top" wrapText="1"/>
    </xf>
    <xf numFmtId="4" fontId="3" fillId="0" borderId="9" xfId="2" applyNumberFormat="1" applyFont="1" applyBorder="1" applyAlignment="1" applyProtection="1">
      <alignment horizontal="center" vertical="top" wrapText="1"/>
    </xf>
    <xf numFmtId="4" fontId="2" fillId="2" borderId="5" xfId="2" applyNumberFormat="1" applyFont="1" applyFill="1" applyBorder="1" applyAlignment="1" applyProtection="1">
      <alignment horizontal="center" vertical="center" wrapText="1"/>
    </xf>
    <xf numFmtId="4" fontId="1" fillId="0" borderId="0" xfId="2" applyNumberFormat="1" applyFont="1" applyBorder="1" applyAlignment="1" applyProtection="1">
      <alignment vertical="top" wrapText="1"/>
    </xf>
    <xf numFmtId="4" fontId="3" fillId="0" borderId="10" xfId="2" applyNumberFormat="1" applyFont="1" applyBorder="1" applyAlignment="1" applyProtection="1">
      <alignment horizontal="center" vertical="top" wrapText="1"/>
    </xf>
    <xf numFmtId="0" fontId="3" fillId="0" borderId="14" xfId="2" applyFont="1" applyBorder="1" applyAlignment="1" applyProtection="1">
      <alignment horizontal="center" vertical="top" wrapText="1"/>
    </xf>
    <xf numFmtId="0" fontId="3" fillId="0" borderId="15" xfId="2" applyFont="1" applyBorder="1" applyAlignment="1" applyProtection="1">
      <alignment horizontal="center" vertical="top" wrapText="1"/>
    </xf>
    <xf numFmtId="0" fontId="3" fillId="0" borderId="16" xfId="2" applyFont="1" applyBorder="1" applyAlignment="1" applyProtection="1">
      <alignment horizontal="center" vertical="top" wrapText="1"/>
    </xf>
    <xf numFmtId="4" fontId="3" fillId="0" borderId="14" xfId="2" applyNumberFormat="1" applyFont="1" applyBorder="1" applyAlignment="1" applyProtection="1">
      <alignment horizontal="center" vertical="top" wrapText="1"/>
    </xf>
    <xf numFmtId="0" fontId="3" fillId="0" borderId="17" xfId="2" applyFont="1" applyBorder="1" applyAlignment="1" applyProtection="1">
      <alignment horizontal="center" vertical="top" wrapText="1"/>
    </xf>
    <xf numFmtId="0" fontId="3" fillId="0" borderId="18" xfId="2" applyFont="1" applyBorder="1" applyAlignment="1" applyProtection="1">
      <alignment horizontal="center" vertical="top" wrapText="1"/>
    </xf>
    <xf numFmtId="0" fontId="3" fillId="0" borderId="19" xfId="2" applyFont="1" applyBorder="1" applyAlignment="1" applyProtection="1">
      <alignment horizontal="center" vertical="top" wrapText="1"/>
    </xf>
    <xf numFmtId="4" fontId="2" fillId="2" borderId="20" xfId="2" applyNumberFormat="1" applyFont="1" applyFill="1" applyBorder="1" applyAlignment="1" applyProtection="1">
      <alignment horizontal="center" vertical="center" wrapText="1"/>
    </xf>
    <xf numFmtId="4" fontId="2" fillId="3" borderId="20" xfId="2" applyNumberFormat="1" applyFont="1" applyFill="1" applyBorder="1" applyAlignment="1" applyProtection="1">
      <alignment horizontal="center" vertical="center" wrapText="1"/>
    </xf>
    <xf numFmtId="4" fontId="3" fillId="0" borderId="18" xfId="2" applyNumberFormat="1" applyFont="1" applyBorder="1" applyAlignment="1" applyProtection="1">
      <alignment horizontal="center" vertical="top" wrapText="1"/>
    </xf>
    <xf numFmtId="0" fontId="3" fillId="0" borderId="21" xfId="2" applyFont="1" applyBorder="1" applyAlignment="1" applyProtection="1">
      <alignment horizontal="center" vertical="top" wrapText="1"/>
    </xf>
    <xf numFmtId="0" fontId="3" fillId="0" borderId="22" xfId="2" applyFont="1" applyBorder="1" applyAlignment="1" applyProtection="1">
      <alignment horizontal="center" vertical="top" wrapText="1"/>
    </xf>
    <xf numFmtId="4" fontId="2" fillId="2" borderId="23" xfId="2" applyNumberFormat="1" applyFont="1" applyFill="1" applyBorder="1" applyAlignment="1" applyProtection="1">
      <alignment horizontal="center" vertical="center" wrapText="1"/>
    </xf>
    <xf numFmtId="4" fontId="2" fillId="3" borderId="23" xfId="2" applyNumberFormat="1" applyFont="1" applyFill="1" applyBorder="1" applyAlignment="1" applyProtection="1">
      <alignment horizontal="center" vertical="center" wrapText="1"/>
    </xf>
    <xf numFmtId="4" fontId="3" fillId="0" borderId="21" xfId="2" applyNumberFormat="1" applyFont="1" applyBorder="1" applyAlignment="1" applyProtection="1">
      <alignment horizontal="center" vertical="top" wrapText="1"/>
    </xf>
    <xf numFmtId="165" fontId="1" fillId="0" borderId="0" xfId="2" applyNumberFormat="1" applyFont="1" applyBorder="1" applyAlignment="1" applyProtection="1">
      <alignment horizontal="center" vertical="top" wrapText="1"/>
    </xf>
    <xf numFmtId="4" fontId="2" fillId="2" borderId="10" xfId="2" applyNumberFormat="1" applyFont="1" applyFill="1" applyBorder="1" applyAlignment="1" applyProtection="1">
      <alignment horizontal="center" vertical="center" wrapText="1"/>
    </xf>
    <xf numFmtId="4" fontId="2" fillId="2" borderId="10" xfId="2" applyNumberFormat="1" applyFont="1" applyFill="1" applyBorder="1" applyAlignment="1" applyProtection="1">
      <alignment horizontal="right" vertical="center" wrapText="1"/>
    </xf>
    <xf numFmtId="4" fontId="2" fillId="2" borderId="25" xfId="2" applyNumberFormat="1" applyFont="1" applyFill="1" applyBorder="1" applyAlignment="1" applyProtection="1">
      <alignment horizontal="center" vertical="center" wrapText="1"/>
    </xf>
    <xf numFmtId="4" fontId="2" fillId="3" borderId="10" xfId="2" applyNumberFormat="1" applyFont="1" applyFill="1" applyBorder="1" applyAlignment="1" applyProtection="1">
      <alignment horizontal="center" vertical="center" wrapText="1"/>
    </xf>
    <xf numFmtId="4" fontId="2" fillId="3" borderId="26" xfId="2" applyNumberFormat="1" applyFont="1" applyFill="1" applyBorder="1" applyAlignment="1" applyProtection="1">
      <alignment horizontal="center" vertical="center" wrapText="1"/>
    </xf>
    <xf numFmtId="4" fontId="2" fillId="2" borderId="9" xfId="2" applyNumberFormat="1" applyFont="1" applyFill="1" applyBorder="1" applyAlignment="1" applyProtection="1">
      <alignment horizontal="center" vertical="center" wrapText="1"/>
    </xf>
    <xf numFmtId="4" fontId="2" fillId="2" borderId="9" xfId="2" applyNumberFormat="1" applyFont="1" applyFill="1" applyBorder="1" applyAlignment="1" applyProtection="1">
      <alignment horizontal="right" vertical="center" wrapText="1"/>
    </xf>
    <xf numFmtId="4" fontId="2" fillId="3" borderId="9" xfId="2" applyNumberFormat="1" applyFont="1" applyFill="1" applyBorder="1" applyAlignment="1" applyProtection="1">
      <alignment horizontal="center" vertical="center" wrapText="1"/>
    </xf>
    <xf numFmtId="4" fontId="3" fillId="4" borderId="7" xfId="2" applyNumberFormat="1" applyFont="1" applyFill="1" applyBorder="1" applyAlignment="1" applyProtection="1">
      <alignment horizontal="center" vertical="top" wrapText="1"/>
    </xf>
    <xf numFmtId="4" fontId="3" fillId="4" borderId="8" xfId="2" applyNumberFormat="1" applyFont="1" applyFill="1" applyBorder="1" applyAlignment="1" applyProtection="1">
      <alignment horizontal="center" vertical="top" wrapText="1"/>
    </xf>
    <xf numFmtId="0" fontId="3" fillId="4" borderId="9" xfId="2" applyFont="1" applyFill="1" applyBorder="1" applyAlignment="1" applyProtection="1">
      <alignment horizontal="center" vertical="top" wrapText="1"/>
    </xf>
    <xf numFmtId="0" fontId="3" fillId="4" borderId="10" xfId="2" applyFont="1" applyFill="1" applyBorder="1" applyAlignment="1" applyProtection="1">
      <alignment horizontal="center" vertical="top" wrapText="1"/>
    </xf>
    <xf numFmtId="0" fontId="3" fillId="4" borderId="8" xfId="2" applyFont="1" applyFill="1" applyBorder="1" applyAlignment="1" applyProtection="1">
      <alignment horizontal="center" vertical="top" wrapText="1"/>
    </xf>
    <xf numFmtId="0" fontId="3" fillId="4" borderId="7" xfId="2" applyFont="1" applyFill="1" applyBorder="1" applyAlignment="1" applyProtection="1">
      <alignment horizontal="center" vertical="top" wrapText="1"/>
    </xf>
    <xf numFmtId="4" fontId="1" fillId="0" borderId="27" xfId="2" applyNumberFormat="1" applyFont="1" applyBorder="1" applyAlignment="1" applyProtection="1">
      <alignment horizontal="center" vertical="top" wrapText="1"/>
    </xf>
    <xf numFmtId="0" fontId="1" fillId="0" borderId="28" xfId="2" applyFont="1" applyBorder="1" applyAlignment="1" applyProtection="1">
      <alignment horizontal="center" vertical="top" wrapText="1"/>
    </xf>
    <xf numFmtId="0" fontId="1" fillId="0" borderId="29" xfId="2" applyFont="1" applyBorder="1" applyAlignment="1" applyProtection="1">
      <alignment horizontal="center" vertical="top" wrapText="1"/>
    </xf>
    <xf numFmtId="0" fontId="3" fillId="0" borderId="7" xfId="2" applyFont="1" applyFill="1" applyBorder="1" applyAlignment="1" applyProtection="1">
      <alignment horizontal="center" vertical="top" wrapText="1"/>
    </xf>
    <xf numFmtId="4" fontId="3" fillId="0" borderId="7" xfId="2" applyNumberFormat="1" applyFont="1" applyFill="1" applyBorder="1" applyAlignment="1" applyProtection="1">
      <alignment horizontal="center" vertical="top" wrapText="1"/>
    </xf>
    <xf numFmtId="4" fontId="0" fillId="0" borderId="0" xfId="0" applyNumberFormat="1">
      <alignment vertical="top" wrapText="1"/>
    </xf>
    <xf numFmtId="4" fontId="3" fillId="0" borderId="8" xfId="2" applyNumberFormat="1" applyFont="1" applyFill="1" applyBorder="1" applyAlignment="1" applyProtection="1">
      <alignment horizontal="center" vertical="top" wrapText="1"/>
    </xf>
    <xf numFmtId="4" fontId="3" fillId="0" borderId="9" xfId="2" applyNumberFormat="1" applyFont="1" applyFill="1" applyBorder="1" applyAlignment="1" applyProtection="1">
      <alignment horizontal="center" vertical="top" wrapText="1"/>
    </xf>
    <xf numFmtId="4" fontId="3" fillId="0" borderId="10" xfId="2" applyNumberFormat="1" applyFont="1" applyFill="1" applyBorder="1" applyAlignment="1" applyProtection="1">
      <alignment horizontal="center" vertical="top" wrapText="1"/>
    </xf>
    <xf numFmtId="0" fontId="0" fillId="0" borderId="0" xfId="0" applyFill="1">
      <alignment vertical="top" wrapText="1"/>
    </xf>
    <xf numFmtId="4" fontId="0" fillId="0" borderId="0" xfId="0" applyNumberFormat="1" applyFill="1">
      <alignment vertical="top" wrapText="1"/>
    </xf>
    <xf numFmtId="0" fontId="1" fillId="0" borderId="0" xfId="2" applyFill="1">
      <alignment vertical="top" wrapText="1"/>
    </xf>
    <xf numFmtId="0" fontId="1" fillId="0" borderId="12" xfId="2" applyFont="1" applyBorder="1" applyAlignment="1" applyProtection="1">
      <alignment horizontal="center" vertical="top" wrapText="1"/>
    </xf>
    <xf numFmtId="0" fontId="1" fillId="0" borderId="24" xfId="2" applyFont="1" applyBorder="1" applyAlignment="1" applyProtection="1">
      <alignment horizontal="center" vertical="top" wrapText="1"/>
    </xf>
    <xf numFmtId="0" fontId="1" fillId="0" borderId="30" xfId="2" applyFont="1" applyBorder="1" applyAlignment="1" applyProtection="1">
      <alignment horizontal="center" vertical="top" wrapText="1"/>
    </xf>
    <xf numFmtId="0" fontId="3" fillId="0" borderId="13" xfId="2" applyFont="1" applyBorder="1" applyAlignment="1" applyProtection="1">
      <alignment horizontal="center" vertical="top" wrapText="1"/>
    </xf>
    <xf numFmtId="0" fontId="1" fillId="0" borderId="31" xfId="2" applyFont="1" applyBorder="1" applyAlignment="1" applyProtection="1">
      <alignment horizontal="center" vertical="top" wrapText="1"/>
    </xf>
    <xf numFmtId="0" fontId="1" fillId="0" borderId="0" xfId="2" applyAlignment="1">
      <alignment horizontal="center" vertical="top" wrapText="1"/>
    </xf>
    <xf numFmtId="0" fontId="3" fillId="0" borderId="13" xfId="2" applyFont="1" applyFill="1" applyBorder="1" applyAlignment="1" applyProtection="1">
      <alignment horizontal="center" vertical="top" wrapText="1"/>
    </xf>
    <xf numFmtId="0" fontId="3" fillId="4" borderId="13" xfId="2" applyFont="1" applyFill="1" applyBorder="1" applyAlignment="1" applyProtection="1">
      <alignment horizontal="center" vertical="top" wrapText="1"/>
    </xf>
    <xf numFmtId="0" fontId="3" fillId="0" borderId="34" xfId="2" applyFont="1" applyBorder="1" applyAlignment="1" applyProtection="1">
      <alignment horizontal="center" vertical="top" wrapText="1"/>
    </xf>
    <xf numFmtId="0" fontId="3" fillId="0" borderId="36" xfId="2" applyFont="1" applyBorder="1" applyAlignment="1" applyProtection="1">
      <alignment horizontal="center" vertical="top" wrapText="1"/>
    </xf>
    <xf numFmtId="0" fontId="3" fillId="0" borderId="37" xfId="2" applyFont="1" applyBorder="1" applyAlignment="1" applyProtection="1">
      <alignment horizontal="center" vertical="top" wrapText="1"/>
    </xf>
    <xf numFmtId="0" fontId="1" fillId="0" borderId="35" xfId="2" applyBorder="1">
      <alignment vertical="top" wrapText="1"/>
    </xf>
    <xf numFmtId="49" fontId="6" fillId="2" borderId="0" xfId="2" applyNumberFormat="1" applyFont="1" applyFill="1" applyBorder="1" applyAlignment="1" applyProtection="1">
      <alignment vertical="top"/>
    </xf>
    <xf numFmtId="49" fontId="7" fillId="0" borderId="8" xfId="2" applyNumberFormat="1" applyFont="1" applyFill="1" applyBorder="1" applyAlignment="1" applyProtection="1">
      <alignment horizontal="center" vertical="center" wrapText="1"/>
    </xf>
    <xf numFmtId="0" fontId="11" fillId="0" borderId="0" xfId="0" applyFont="1" applyFill="1" applyBorder="1">
      <alignment vertical="top" wrapText="1"/>
    </xf>
    <xf numFmtId="49" fontId="6" fillId="2" borderId="0" xfId="2" applyNumberFormat="1" applyFont="1" applyFill="1" applyBorder="1" applyAlignment="1" applyProtection="1">
      <alignment vertical="center" wrapText="1"/>
    </xf>
    <xf numFmtId="4" fontId="1" fillId="0" borderId="0" xfId="2" applyNumberFormat="1" applyFont="1" applyBorder="1" applyAlignment="1" applyProtection="1">
      <alignment horizontal="center" vertical="top" wrapText="1"/>
    </xf>
    <xf numFmtId="0" fontId="1" fillId="0" borderId="0" xfId="2" applyFont="1" applyBorder="1" applyAlignment="1" applyProtection="1">
      <alignment horizontal="center" vertical="top" wrapText="1"/>
    </xf>
    <xf numFmtId="0" fontId="6" fillId="0" borderId="0" xfId="0" applyFont="1" applyAlignment="1"/>
    <xf numFmtId="164" fontId="6" fillId="0" borderId="0" xfId="1" applyFont="1" applyAlignment="1"/>
    <xf numFmtId="0" fontId="7" fillId="0" borderId="0" xfId="0" applyFont="1" applyAlignment="1">
      <alignment horizontal="center"/>
    </xf>
    <xf numFmtId="164" fontId="7" fillId="0" borderId="0" xfId="1" applyFont="1" applyAlignment="1"/>
    <xf numFmtId="0" fontId="8" fillId="0" borderId="0" xfId="0" applyFont="1" applyAlignment="1">
      <alignment horizontal="center"/>
    </xf>
    <xf numFmtId="0" fontId="12" fillId="0" borderId="0" xfId="0" applyFont="1" applyFill="1" applyAlignment="1">
      <alignment vertical="center"/>
    </xf>
    <xf numFmtId="0" fontId="8" fillId="0" borderId="0" xfId="0" applyFont="1" applyFill="1" applyAlignment="1"/>
    <xf numFmtId="0" fontId="9" fillId="0" borderId="6" xfId="0" applyFont="1" applyFill="1" applyBorder="1" applyAlignment="1">
      <alignment horizontal="center" vertical="center" wrapText="1"/>
    </xf>
    <xf numFmtId="0" fontId="12" fillId="0" borderId="6" xfId="0" applyFont="1" applyFill="1" applyBorder="1" applyAlignment="1">
      <alignment horizontal="center" vertical="center" wrapText="1"/>
    </xf>
    <xf numFmtId="0" fontId="12" fillId="0" borderId="13" xfId="0" applyFont="1" applyFill="1" applyBorder="1" applyAlignment="1">
      <alignment horizontal="center" vertical="center" wrapText="1"/>
    </xf>
    <xf numFmtId="0" fontId="6" fillId="0" borderId="40" xfId="0" applyFont="1" applyBorder="1" applyAlignment="1">
      <alignment horizontal="center" vertical="center"/>
    </xf>
    <xf numFmtId="0" fontId="6" fillId="0" borderId="40" xfId="0" applyFont="1" applyBorder="1" applyAlignment="1">
      <alignment horizontal="center"/>
    </xf>
    <xf numFmtId="49" fontId="6" fillId="0" borderId="40" xfId="0" applyNumberFormat="1" applyFont="1" applyBorder="1" applyAlignment="1">
      <alignment horizontal="left"/>
    </xf>
    <xf numFmtId="0" fontId="11" fillId="0" borderId="0" xfId="0" applyFont="1" applyAlignment="1"/>
    <xf numFmtId="0" fontId="6" fillId="0" borderId="0" xfId="0" applyFont="1" applyBorder="1" applyAlignment="1">
      <alignment vertical="center"/>
    </xf>
    <xf numFmtId="0" fontId="11" fillId="0" borderId="0" xfId="0" applyFont="1">
      <alignment vertical="top" wrapText="1"/>
    </xf>
    <xf numFmtId="0" fontId="11" fillId="0" borderId="0" xfId="0" applyFont="1" applyAlignment="1">
      <alignment horizontal="center"/>
    </xf>
    <xf numFmtId="0" fontId="11" fillId="0" borderId="0" xfId="0" applyFont="1" applyBorder="1">
      <alignment vertical="top" wrapText="1"/>
    </xf>
    <xf numFmtId="164" fontId="11" fillId="0" borderId="0" xfId="1" applyFont="1" applyAlignment="1"/>
    <xf numFmtId="0" fontId="13" fillId="0" borderId="0" xfId="0" applyFont="1" applyFill="1" applyBorder="1">
      <alignment vertical="top" wrapText="1"/>
    </xf>
    <xf numFmtId="49" fontId="6" fillId="0" borderId="4" xfId="2" applyNumberFormat="1" applyFont="1" applyFill="1" applyBorder="1" applyAlignment="1" applyProtection="1">
      <alignment horizontal="center" vertical="center" wrapText="1"/>
    </xf>
    <xf numFmtId="49" fontId="6" fillId="0" borderId="3" xfId="2" applyNumberFormat="1" applyFont="1" applyFill="1" applyBorder="1" applyAlignment="1" applyProtection="1">
      <alignment horizontal="center" vertical="center" wrapText="1"/>
    </xf>
    <xf numFmtId="49" fontId="6" fillId="0" borderId="5" xfId="2" applyNumberFormat="1" applyFont="1" applyFill="1" applyBorder="1" applyAlignment="1" applyProtection="1">
      <alignment horizontal="center" vertical="center" wrapText="1"/>
    </xf>
    <xf numFmtId="4" fontId="6" fillId="0" borderId="4" xfId="2" applyNumberFormat="1" applyFont="1" applyFill="1" applyBorder="1" applyAlignment="1" applyProtection="1">
      <alignment horizontal="center" vertical="center" wrapText="1"/>
    </xf>
    <xf numFmtId="49" fontId="6" fillId="0" borderId="10" xfId="2" applyNumberFormat="1" applyFont="1" applyFill="1" applyBorder="1" applyAlignment="1" applyProtection="1">
      <alignment horizontal="center" vertical="center" wrapText="1"/>
    </xf>
    <xf numFmtId="4" fontId="6" fillId="0" borderId="18" xfId="2" applyNumberFormat="1" applyFont="1" applyFill="1" applyBorder="1" applyAlignment="1" applyProtection="1">
      <alignment horizontal="center" vertical="center" wrapText="1"/>
    </xf>
    <xf numFmtId="49" fontId="6" fillId="0" borderId="19" xfId="2" applyNumberFormat="1" applyFont="1" applyFill="1" applyBorder="1" applyAlignment="1" applyProtection="1">
      <alignment horizontal="center" vertical="center" wrapText="1"/>
    </xf>
    <xf numFmtId="49" fontId="6" fillId="0" borderId="20" xfId="2" applyNumberFormat="1" applyFont="1" applyFill="1" applyBorder="1" applyAlignment="1" applyProtection="1">
      <alignment horizontal="center" vertical="center" wrapText="1"/>
    </xf>
    <xf numFmtId="49" fontId="6" fillId="0" borderId="25" xfId="2" applyNumberFormat="1" applyFont="1" applyFill="1" applyBorder="1" applyAlignment="1" applyProtection="1">
      <alignment horizontal="center" vertical="center" wrapText="1"/>
    </xf>
    <xf numFmtId="0" fontId="6" fillId="0" borderId="0" xfId="2" applyFont="1">
      <alignment vertical="top" wrapText="1"/>
    </xf>
    <xf numFmtId="0" fontId="6" fillId="0" borderId="35" xfId="2" applyFont="1" applyBorder="1">
      <alignment vertical="top" wrapText="1"/>
    </xf>
    <xf numFmtId="0" fontId="6" fillId="0" borderId="0" xfId="0" applyFont="1" applyFill="1">
      <alignment vertical="top" wrapText="1"/>
    </xf>
    <xf numFmtId="0" fontId="6" fillId="0" borderId="0" xfId="2" applyFont="1" applyFill="1">
      <alignment vertical="top" wrapText="1"/>
    </xf>
    <xf numFmtId="4" fontId="6" fillId="0" borderId="7" xfId="2" applyNumberFormat="1" applyFont="1" applyFill="1" applyBorder="1" applyAlignment="1" applyProtection="1">
      <alignment horizontal="center" vertical="top" wrapText="1"/>
    </xf>
    <xf numFmtId="4" fontId="6" fillId="0" borderId="8" xfId="2" applyNumberFormat="1" applyFont="1" applyFill="1" applyBorder="1" applyAlignment="1" applyProtection="1">
      <alignment horizontal="center" vertical="top" wrapText="1"/>
    </xf>
    <xf numFmtId="0" fontId="6" fillId="0" borderId="9" xfId="2" applyFont="1" applyFill="1" applyBorder="1" applyAlignment="1" applyProtection="1">
      <alignment horizontal="center" vertical="top" wrapText="1"/>
    </xf>
    <xf numFmtId="0" fontId="6" fillId="0" borderId="10" xfId="2" applyFont="1" applyFill="1" applyBorder="1" applyAlignment="1" applyProtection="1">
      <alignment horizontal="center" vertical="top" wrapText="1"/>
    </xf>
    <xf numFmtId="4" fontId="6" fillId="0" borderId="41" xfId="2" applyNumberFormat="1" applyFont="1" applyFill="1" applyBorder="1" applyAlignment="1" applyProtection="1">
      <alignment horizontal="center" vertical="top" wrapText="1"/>
    </xf>
    <xf numFmtId="0" fontId="6" fillId="0" borderId="32" xfId="2" applyFont="1" applyFill="1" applyBorder="1" applyAlignment="1" applyProtection="1">
      <alignment horizontal="center" vertical="top" wrapText="1"/>
    </xf>
    <xf numFmtId="0" fontId="6" fillId="0" borderId="7" xfId="2" applyFont="1" applyFill="1" applyBorder="1" applyAlignment="1" applyProtection="1">
      <alignment horizontal="center" vertical="top" wrapText="1"/>
    </xf>
    <xf numFmtId="4" fontId="6" fillId="0" borderId="9" xfId="2" applyNumberFormat="1" applyFont="1" applyFill="1" applyBorder="1" applyAlignment="1" applyProtection="1">
      <alignment horizontal="center" vertical="top" wrapText="1"/>
    </xf>
    <xf numFmtId="4" fontId="6" fillId="0" borderId="10" xfId="2" applyNumberFormat="1" applyFont="1" applyFill="1" applyBorder="1" applyAlignment="1" applyProtection="1">
      <alignment horizontal="center" vertical="top" wrapText="1"/>
    </xf>
    <xf numFmtId="4" fontId="6" fillId="0" borderId="0" xfId="0" applyNumberFormat="1" applyFont="1" applyFill="1">
      <alignment vertical="top" wrapText="1"/>
    </xf>
    <xf numFmtId="4" fontId="6" fillId="0" borderId="32" xfId="2" applyNumberFormat="1" applyFont="1" applyFill="1" applyBorder="1" applyAlignment="1" applyProtection="1">
      <alignment horizontal="center" vertical="top" wrapText="1"/>
    </xf>
    <xf numFmtId="4" fontId="6" fillId="0" borderId="11" xfId="2" applyNumberFormat="1" applyFont="1" applyFill="1" applyBorder="1" applyAlignment="1" applyProtection="1">
      <alignment horizontal="center" vertical="top" wrapText="1"/>
    </xf>
    <xf numFmtId="4" fontId="6" fillId="0" borderId="6" xfId="2" applyNumberFormat="1" applyFont="1" applyFill="1" applyBorder="1" applyAlignment="1" applyProtection="1">
      <alignment horizontal="center" vertical="top" wrapText="1"/>
    </xf>
    <xf numFmtId="4" fontId="6" fillId="0" borderId="0" xfId="2" applyNumberFormat="1" applyFont="1" applyFill="1">
      <alignment vertical="top" wrapText="1"/>
    </xf>
    <xf numFmtId="1" fontId="7" fillId="0" borderId="8" xfId="2" applyNumberFormat="1" applyFont="1" applyFill="1" applyBorder="1" applyAlignment="1" applyProtection="1">
      <alignment horizontal="center" vertical="center" wrapText="1"/>
    </xf>
    <xf numFmtId="4" fontId="7" fillId="0" borderId="8" xfId="2" applyNumberFormat="1" applyFont="1" applyFill="1" applyBorder="1" applyAlignment="1" applyProtection="1">
      <alignment horizontal="center" vertical="center" wrapText="1"/>
    </xf>
    <xf numFmtId="4" fontId="7" fillId="0" borderId="41" xfId="2" applyNumberFormat="1" applyFont="1" applyFill="1" applyBorder="1" applyAlignment="1" applyProtection="1">
      <alignment horizontal="center" vertical="center" wrapText="1"/>
    </xf>
    <xf numFmtId="44" fontId="9" fillId="0" borderId="13" xfId="5" applyFont="1" applyFill="1" applyBorder="1" applyAlignment="1" applyProtection="1">
      <alignment horizontal="right" vertical="center" wrapText="1"/>
    </xf>
    <xf numFmtId="4" fontId="23" fillId="0" borderId="41" xfId="6" applyNumberFormat="1" applyFont="1" applyBorder="1"/>
    <xf numFmtId="4" fontId="22" fillId="0" borderId="41" xfId="6" applyNumberFormat="1" applyBorder="1"/>
    <xf numFmtId="0" fontId="23" fillId="0" borderId="41" xfId="6" applyFont="1" applyBorder="1"/>
    <xf numFmtId="0" fontId="22" fillId="0" borderId="41" xfId="6" applyBorder="1"/>
    <xf numFmtId="0" fontId="22" fillId="0" borderId="41" xfId="6" applyBorder="1" applyAlignment="1">
      <alignment horizontal="left"/>
    </xf>
    <xf numFmtId="0" fontId="22" fillId="0" borderId="41" xfId="6" applyBorder="1" applyAlignment="1">
      <alignment horizontal="center" wrapText="1"/>
    </xf>
    <xf numFmtId="0" fontId="22" fillId="0" borderId="41" xfId="6" applyBorder="1" applyAlignment="1">
      <alignment horizontal="center"/>
    </xf>
    <xf numFmtId="0" fontId="22" fillId="0" borderId="43" xfId="7" applyBorder="1"/>
    <xf numFmtId="0" fontId="0" fillId="0" borderId="0" xfId="0" applyAlignment="1">
      <alignment horizontal="center" vertical="top" wrapText="1"/>
    </xf>
    <xf numFmtId="0" fontId="23" fillId="0" borderId="41" xfId="6" applyFont="1" applyBorder="1" applyAlignment="1">
      <alignment horizontal="left"/>
    </xf>
    <xf numFmtId="0" fontId="23" fillId="0" borderId="41" xfId="6" applyFont="1" applyBorder="1" applyAlignment="1">
      <alignment horizontal="center" wrapText="1"/>
    </xf>
    <xf numFmtId="0" fontId="23" fillId="0" borderId="41" xfId="6" applyFont="1" applyBorder="1" applyAlignment="1">
      <alignment horizontal="center"/>
    </xf>
    <xf numFmtId="0" fontId="24" fillId="0" borderId="0" xfId="0" applyFont="1">
      <alignment vertical="top" wrapText="1"/>
    </xf>
    <xf numFmtId="4" fontId="23" fillId="0" borderId="41" xfId="8" applyNumberFormat="1" applyFont="1" applyBorder="1"/>
    <xf numFmtId="0" fontId="23" fillId="0" borderId="41" xfId="8" applyFont="1" applyBorder="1"/>
    <xf numFmtId="0" fontId="22" fillId="0" borderId="41" xfId="8" applyBorder="1" applyAlignment="1">
      <alignment horizontal="left"/>
    </xf>
    <xf numFmtId="0" fontId="22" fillId="0" borderId="41" xfId="8" applyBorder="1" applyAlignment="1">
      <alignment horizontal="center" wrapText="1"/>
    </xf>
    <xf numFmtId="0" fontId="22" fillId="0" borderId="41" xfId="8" applyBorder="1" applyAlignment="1">
      <alignment horizontal="center"/>
    </xf>
    <xf numFmtId="0" fontId="22" fillId="0" borderId="41" xfId="10" applyBorder="1" applyAlignment="1">
      <alignment horizontal="center" wrapText="1"/>
    </xf>
    <xf numFmtId="0" fontId="22" fillId="0" borderId="41" xfId="10" applyBorder="1" applyAlignment="1">
      <alignment horizontal="center"/>
    </xf>
    <xf numFmtId="0" fontId="22" fillId="0" borderId="0" xfId="6" applyBorder="1"/>
    <xf numFmtId="4" fontId="22" fillId="0" borderId="0" xfId="6" applyNumberFormat="1" applyBorder="1"/>
    <xf numFmtId="0" fontId="22" fillId="0" borderId="42" xfId="6" applyBorder="1" applyAlignment="1">
      <alignment horizontal="left"/>
    </xf>
    <xf numFmtId="0" fontId="22" fillId="0" borderId="6" xfId="6" applyBorder="1"/>
    <xf numFmtId="0" fontId="22" fillId="0" borderId="6" xfId="6" applyBorder="1" applyAlignment="1">
      <alignment horizontal="center"/>
    </xf>
    <xf numFmtId="4" fontId="22" fillId="0" borderId="6" xfId="6" applyNumberFormat="1" applyBorder="1"/>
    <xf numFmtId="4" fontId="22" fillId="0" borderId="13" xfId="6" applyNumberFormat="1" applyBorder="1"/>
    <xf numFmtId="0" fontId="0" fillId="0" borderId="0" xfId="0">
      <alignment vertical="top" wrapText="1"/>
    </xf>
    <xf numFmtId="4" fontId="23" fillId="0" borderId="44" xfId="12" applyNumberFormat="1" applyFont="1" applyBorder="1"/>
    <xf numFmtId="0" fontId="22" fillId="0" borderId="44" xfId="12" applyFont="1" applyBorder="1"/>
    <xf numFmtId="4" fontId="22" fillId="0" borderId="44" xfId="12" applyNumberFormat="1" applyFont="1" applyBorder="1"/>
    <xf numFmtId="0" fontId="22" fillId="0" borderId="44" xfId="12" applyFont="1" applyBorder="1" applyAlignment="1">
      <alignment vertical="center"/>
    </xf>
    <xf numFmtId="0" fontId="22" fillId="0" borderId="44" xfId="12" applyFont="1" applyBorder="1" applyAlignment="1">
      <alignment wrapText="1"/>
    </xf>
    <xf numFmtId="0" fontId="0" fillId="0" borderId="0" xfId="0" applyBorder="1">
      <alignment vertical="top" wrapText="1"/>
    </xf>
    <xf numFmtId="0" fontId="22" fillId="0" borderId="12" xfId="6" applyBorder="1" applyAlignment="1">
      <alignment horizontal="left"/>
    </xf>
    <xf numFmtId="0" fontId="22" fillId="0" borderId="12" xfId="6" applyBorder="1" applyAlignment="1">
      <alignment horizontal="center" wrapText="1"/>
    </xf>
    <xf numFmtId="0" fontId="22" fillId="0" borderId="12" xfId="6" applyBorder="1" applyAlignment="1">
      <alignment horizontal="center"/>
    </xf>
    <xf numFmtId="0" fontId="22" fillId="0" borderId="12" xfId="6" applyBorder="1"/>
    <xf numFmtId="4" fontId="22" fillId="0" borderId="12" xfId="6" applyNumberFormat="1" applyBorder="1" applyAlignment="1">
      <alignment horizontal="center" wrapText="1"/>
    </xf>
    <xf numFmtId="4" fontId="22" fillId="0" borderId="12" xfId="6" applyNumberFormat="1" applyBorder="1" applyAlignment="1">
      <alignment horizontal="center"/>
    </xf>
    <xf numFmtId="0" fontId="22" fillId="0" borderId="6" xfId="6" applyBorder="1" applyAlignment="1">
      <alignment horizontal="center" wrapText="1"/>
    </xf>
    <xf numFmtId="4" fontId="22" fillId="0" borderId="44" xfId="12" applyNumberFormat="1" applyFont="1" applyBorder="1" applyAlignment="1">
      <alignment wrapText="1"/>
    </xf>
    <xf numFmtId="4" fontId="0" fillId="0" borderId="0" xfId="0" applyNumberFormat="1" applyAlignment="1">
      <alignment vertical="top" wrapText="1"/>
    </xf>
    <xf numFmtId="0" fontId="22" fillId="0" borderId="44" xfId="12" applyFont="1" applyBorder="1"/>
    <xf numFmtId="0" fontId="22" fillId="0" borderId="0" xfId="6" applyBorder="1"/>
    <xf numFmtId="4" fontId="6" fillId="0" borderId="44" xfId="2" applyNumberFormat="1" applyFont="1" applyFill="1" applyBorder="1" applyAlignment="1" applyProtection="1">
      <alignment horizontal="center" vertical="top" wrapText="1"/>
    </xf>
    <xf numFmtId="0" fontId="7" fillId="0" borderId="6" xfId="2" applyNumberFormat="1" applyFont="1" applyFill="1" applyBorder="1" applyAlignment="1" applyProtection="1">
      <alignment horizontal="center" vertical="center" wrapText="1"/>
    </xf>
    <xf numFmtId="49" fontId="7" fillId="5" borderId="44" xfId="2" applyNumberFormat="1" applyFont="1" applyFill="1" applyBorder="1" applyAlignment="1" applyProtection="1">
      <alignment horizontal="center" vertical="center" wrapText="1"/>
    </xf>
    <xf numFmtId="44" fontId="6" fillId="5" borderId="44" xfId="5" applyFont="1" applyFill="1" applyBorder="1" applyAlignment="1">
      <alignment vertical="top" wrapText="1"/>
    </xf>
    <xf numFmtId="44" fontId="6" fillId="5" borderId="44" xfId="5" applyFont="1" applyFill="1" applyBorder="1" applyAlignment="1" applyProtection="1">
      <alignment horizontal="center" vertical="center" wrapText="1"/>
    </xf>
    <xf numFmtId="0" fontId="21" fillId="0" borderId="41" xfId="0" applyFont="1" applyBorder="1" applyAlignment="1">
      <alignment horizontal="left" wrapText="1"/>
    </xf>
    <xf numFmtId="49" fontId="7" fillId="0" borderId="8" xfId="2" applyNumberFormat="1" applyFont="1" applyFill="1" applyBorder="1" applyAlignment="1" applyProtection="1">
      <alignment horizontal="left" wrapText="1"/>
    </xf>
    <xf numFmtId="49" fontId="7" fillId="0" borderId="41" xfId="2" applyNumberFormat="1" applyFont="1" applyFill="1" applyBorder="1" applyAlignment="1" applyProtection="1">
      <alignment horizontal="left" wrapText="1"/>
    </xf>
    <xf numFmtId="0" fontId="25" fillId="0" borderId="43" xfId="7" applyFont="1" applyBorder="1" applyAlignment="1">
      <alignment horizontal="left"/>
    </xf>
    <xf numFmtId="49" fontId="7" fillId="0" borderId="6" xfId="2" applyNumberFormat="1" applyFont="1" applyFill="1" applyBorder="1" applyAlignment="1" applyProtection="1">
      <alignment horizontal="left" wrapText="1"/>
    </xf>
    <xf numFmtId="0" fontId="22" fillId="0" borderId="44" xfId="12" applyFont="1" applyFill="1" applyBorder="1" applyAlignment="1">
      <alignment vertical="center"/>
    </xf>
    <xf numFmtId="0" fontId="22" fillId="0" borderId="44" xfId="12" applyFont="1" applyFill="1" applyBorder="1" applyAlignment="1">
      <alignment wrapText="1"/>
    </xf>
    <xf numFmtId="0" fontId="22" fillId="0" borderId="44" xfId="12" applyFont="1" applyFill="1" applyBorder="1"/>
    <xf numFmtId="0" fontId="26" fillId="0" borderId="0" xfId="0" applyFont="1" applyFill="1">
      <alignment vertical="top" wrapText="1"/>
    </xf>
    <xf numFmtId="4" fontId="26" fillId="0" borderId="0" xfId="0" applyNumberFormat="1" applyFont="1" applyFill="1" applyAlignment="1">
      <alignment vertical="top" wrapText="1"/>
    </xf>
    <xf numFmtId="4" fontId="22" fillId="0" borderId="44" xfId="12" applyNumberFormat="1" applyFont="1" applyFill="1" applyBorder="1" applyAlignment="1">
      <alignment wrapText="1"/>
    </xf>
    <xf numFmtId="4" fontId="26" fillId="0" borderId="44" xfId="5" applyNumberFormat="1" applyFont="1" applyFill="1" applyBorder="1" applyAlignment="1" applyProtection="1">
      <alignment horizontal="right" wrapText="1"/>
    </xf>
    <xf numFmtId="0" fontId="9" fillId="0" borderId="10" xfId="0" applyFont="1" applyFill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/>
    </xf>
    <xf numFmtId="49" fontId="6" fillId="2" borderId="0" xfId="2" applyNumberFormat="1" applyFont="1" applyFill="1" applyBorder="1" applyAlignment="1" applyProtection="1">
      <alignment horizontal="left" vertical="center" wrapText="1"/>
    </xf>
    <xf numFmtId="0" fontId="22" fillId="0" borderId="0" xfId="6" applyBorder="1" applyAlignment="1">
      <alignment vertical="top" wrapText="1"/>
    </xf>
    <xf numFmtId="14" fontId="22" fillId="0" borderId="0" xfId="6" applyNumberFormat="1" applyBorder="1"/>
    <xf numFmtId="0" fontId="22" fillId="0" borderId="42" xfId="6" applyBorder="1"/>
    <xf numFmtId="0" fontId="22" fillId="0" borderId="6" xfId="6" applyBorder="1" applyAlignment="1">
      <alignment vertical="top" wrapText="1"/>
    </xf>
    <xf numFmtId="0" fontId="22" fillId="0" borderId="13" xfId="6" applyBorder="1" applyAlignment="1">
      <alignment vertical="top" wrapText="1"/>
    </xf>
    <xf numFmtId="0" fontId="22" fillId="0" borderId="42" xfId="11" applyBorder="1" applyAlignment="1"/>
    <xf numFmtId="0" fontId="22" fillId="0" borderId="6" xfId="11" applyBorder="1" applyAlignment="1"/>
    <xf numFmtId="0" fontId="22" fillId="0" borderId="13" xfId="11" applyBorder="1" applyAlignment="1"/>
    <xf numFmtId="4" fontId="10" fillId="0" borderId="0" xfId="0" applyNumberFormat="1" applyFont="1" applyFill="1" applyBorder="1" applyAlignment="1">
      <alignment horizontal="left" vertical="center"/>
    </xf>
    <xf numFmtId="1" fontId="10" fillId="0" borderId="0" xfId="2" applyNumberFormat="1" applyFont="1" applyFill="1" applyBorder="1" applyAlignment="1" applyProtection="1">
      <alignment horizontal="left" vertical="center" wrapText="1"/>
    </xf>
    <xf numFmtId="49" fontId="14" fillId="2" borderId="10" xfId="2" applyNumberFormat="1" applyFont="1" applyFill="1" applyBorder="1" applyAlignment="1" applyProtection="1">
      <alignment horizontal="center" vertical="center" wrapText="1"/>
    </xf>
    <xf numFmtId="49" fontId="14" fillId="2" borderId="6" xfId="2" applyNumberFormat="1" applyFont="1" applyFill="1" applyBorder="1" applyAlignment="1" applyProtection="1">
      <alignment horizontal="center" vertical="center" wrapText="1"/>
    </xf>
    <xf numFmtId="49" fontId="14" fillId="2" borderId="13" xfId="2" applyNumberFormat="1" applyFont="1" applyFill="1" applyBorder="1" applyAlignment="1" applyProtection="1">
      <alignment horizontal="center" vertical="center" wrapText="1"/>
    </xf>
    <xf numFmtId="49" fontId="16" fillId="2" borderId="10" xfId="2" applyNumberFormat="1" applyFont="1" applyFill="1" applyBorder="1" applyAlignment="1" applyProtection="1">
      <alignment horizontal="center" vertical="center" wrapText="1"/>
    </xf>
    <xf numFmtId="49" fontId="17" fillId="2" borderId="6" xfId="2" applyNumberFormat="1" applyFont="1" applyFill="1" applyBorder="1" applyAlignment="1" applyProtection="1">
      <alignment horizontal="center" vertical="center" wrapText="1"/>
    </xf>
    <xf numFmtId="49" fontId="17" fillId="2" borderId="13" xfId="2" applyNumberFormat="1" applyFont="1" applyFill="1" applyBorder="1" applyAlignment="1" applyProtection="1">
      <alignment horizontal="center" vertical="center" wrapText="1"/>
    </xf>
    <xf numFmtId="49" fontId="18" fillId="0" borderId="10" xfId="2" applyNumberFormat="1" applyFont="1" applyFill="1" applyBorder="1" applyAlignment="1" applyProtection="1">
      <alignment horizontal="left" vertical="center" wrapText="1"/>
    </xf>
    <xf numFmtId="49" fontId="18" fillId="0" borderId="6" xfId="2" applyNumberFormat="1" applyFont="1" applyFill="1" applyBorder="1" applyAlignment="1" applyProtection="1">
      <alignment horizontal="left" vertical="center" wrapText="1"/>
    </xf>
    <xf numFmtId="49" fontId="19" fillId="0" borderId="6" xfId="2" applyNumberFormat="1" applyFont="1" applyFill="1" applyBorder="1" applyAlignment="1" applyProtection="1">
      <alignment horizontal="left" vertical="center" wrapText="1"/>
    </xf>
    <xf numFmtId="49" fontId="19" fillId="0" borderId="13" xfId="2" applyNumberFormat="1" applyFont="1" applyFill="1" applyBorder="1" applyAlignment="1" applyProtection="1">
      <alignment horizontal="left" vertical="center" wrapText="1"/>
    </xf>
    <xf numFmtId="49" fontId="9" fillId="0" borderId="8" xfId="2" applyNumberFormat="1" applyFont="1" applyFill="1" applyBorder="1" applyAlignment="1" applyProtection="1">
      <alignment horizontal="center" vertical="center" wrapText="1"/>
    </xf>
    <xf numFmtId="44" fontId="9" fillId="0" borderId="15" xfId="5" applyFont="1" applyFill="1" applyBorder="1" applyAlignment="1" applyProtection="1">
      <alignment horizontal="center" vertical="center" wrapText="1"/>
    </xf>
    <xf numFmtId="44" fontId="9" fillId="0" borderId="31" xfId="5" applyFont="1" applyFill="1" applyBorder="1" applyAlignment="1" applyProtection="1">
      <alignment horizontal="center" vertical="center" wrapText="1"/>
    </xf>
    <xf numFmtId="49" fontId="7" fillId="0" borderId="10" xfId="2" applyNumberFormat="1" applyFont="1" applyFill="1" applyBorder="1" applyAlignment="1" applyProtection="1">
      <alignment horizontal="right" vertical="center" wrapText="1"/>
    </xf>
    <xf numFmtId="49" fontId="7" fillId="0" borderId="6" xfId="2" applyNumberFormat="1" applyFont="1" applyFill="1" applyBorder="1" applyAlignment="1" applyProtection="1">
      <alignment horizontal="right" vertical="center" wrapText="1"/>
    </xf>
    <xf numFmtId="49" fontId="7" fillId="5" borderId="10" xfId="2" applyNumberFormat="1" applyFont="1" applyFill="1" applyBorder="1" applyAlignment="1" applyProtection="1">
      <alignment horizontal="center" vertical="center" wrapText="1"/>
    </xf>
    <xf numFmtId="49" fontId="7" fillId="5" borderId="13" xfId="2" applyNumberFormat="1" applyFont="1" applyFill="1" applyBorder="1" applyAlignment="1" applyProtection="1">
      <alignment horizontal="center" vertical="center" wrapText="1"/>
    </xf>
    <xf numFmtId="49" fontId="7" fillId="5" borderId="17" xfId="2" applyNumberFormat="1" applyFont="1" applyFill="1" applyBorder="1" applyAlignment="1" applyProtection="1">
      <alignment horizontal="center" vertical="center" wrapText="1"/>
    </xf>
    <xf numFmtId="49" fontId="7" fillId="5" borderId="34" xfId="2" applyNumberFormat="1" applyFont="1" applyFill="1" applyBorder="1" applyAlignment="1" applyProtection="1">
      <alignment horizontal="center" vertical="center" wrapText="1"/>
    </xf>
    <xf numFmtId="0" fontId="27" fillId="0" borderId="17" xfId="0" applyFont="1" applyBorder="1" applyAlignment="1">
      <alignment horizontal="center" vertical="center" wrapText="1"/>
    </xf>
    <xf numFmtId="0" fontId="27" fillId="0" borderId="33" xfId="0" applyFont="1" applyBorder="1" applyAlignment="1">
      <alignment horizontal="center" vertical="center" wrapText="1"/>
    </xf>
    <xf numFmtId="0" fontId="27" fillId="0" borderId="34" xfId="0" applyFont="1" applyBorder="1" applyAlignment="1">
      <alignment horizontal="center" vertical="center" wrapText="1"/>
    </xf>
    <xf numFmtId="0" fontId="27" fillId="0" borderId="24" xfId="0" applyFont="1" applyBorder="1" applyAlignment="1">
      <alignment horizontal="center" vertical="center" wrapText="1"/>
    </xf>
    <xf numFmtId="0" fontId="27" fillId="0" borderId="45" xfId="0" applyFont="1" applyBorder="1" applyAlignment="1">
      <alignment horizontal="center" vertical="center" wrapText="1"/>
    </xf>
    <xf numFmtId="0" fontId="27" fillId="0" borderId="31" xfId="0" applyFont="1" applyBorder="1" applyAlignment="1">
      <alignment horizontal="center" vertical="center" wrapText="1"/>
    </xf>
    <xf numFmtId="0" fontId="22" fillId="0" borderId="44" xfId="12" applyFont="1" applyBorder="1"/>
    <xf numFmtId="0" fontId="22" fillId="0" borderId="42" xfId="12" applyBorder="1" applyAlignment="1">
      <alignment horizontal="right"/>
    </xf>
    <xf numFmtId="0" fontId="22" fillId="0" borderId="6" xfId="12" applyBorder="1" applyAlignment="1">
      <alignment horizontal="right"/>
    </xf>
    <xf numFmtId="0" fontId="22" fillId="0" borderId="13" xfId="12" applyBorder="1" applyAlignment="1">
      <alignment horizontal="right"/>
    </xf>
    <xf numFmtId="0" fontId="22" fillId="0" borderId="44" xfId="11" applyBorder="1"/>
    <xf numFmtId="0" fontId="22" fillId="0" borderId="42" xfId="12" applyFont="1" applyFill="1" applyBorder="1" applyAlignment="1">
      <alignment horizontal="right"/>
    </xf>
    <xf numFmtId="0" fontId="22" fillId="0" borderId="6" xfId="12" applyFont="1" applyFill="1" applyBorder="1" applyAlignment="1">
      <alignment horizontal="right"/>
    </xf>
    <xf numFmtId="0" fontId="22" fillId="0" borderId="13" xfId="12" applyFont="1" applyFill="1" applyBorder="1" applyAlignment="1">
      <alignment horizontal="right"/>
    </xf>
    <xf numFmtId="0" fontId="22" fillId="0" borderId="44" xfId="12" applyFont="1" applyFill="1" applyBorder="1"/>
    <xf numFmtId="0" fontId="22" fillId="0" borderId="17" xfId="6" applyBorder="1" applyAlignment="1">
      <alignment vertical="center" wrapText="1"/>
    </xf>
    <xf numFmtId="0" fontId="22" fillId="0" borderId="33" xfId="6" applyBorder="1" applyAlignment="1">
      <alignment vertical="center" wrapText="1"/>
    </xf>
    <xf numFmtId="0" fontId="22" fillId="0" borderId="34" xfId="6" applyBorder="1" applyAlignment="1">
      <alignment vertical="center" wrapText="1"/>
    </xf>
    <xf numFmtId="14" fontId="22" fillId="0" borderId="12" xfId="6" applyNumberFormat="1" applyBorder="1"/>
    <xf numFmtId="0" fontId="22" fillId="0" borderId="12" xfId="6" applyBorder="1"/>
    <xf numFmtId="0" fontId="22" fillId="0" borderId="17" xfId="6" applyBorder="1" applyAlignment="1">
      <alignment horizontal="center" vertical="center"/>
    </xf>
    <xf numFmtId="0" fontId="22" fillId="0" borderId="33" xfId="6" applyBorder="1" applyAlignment="1">
      <alignment horizontal="center" vertical="center"/>
    </xf>
    <xf numFmtId="0" fontId="22" fillId="0" borderId="34" xfId="6" applyBorder="1" applyAlignment="1">
      <alignment horizontal="center" vertical="center"/>
    </xf>
    <xf numFmtId="0" fontId="22" fillId="0" borderId="44" xfId="6" applyBorder="1"/>
    <xf numFmtId="0" fontId="22" fillId="0" borderId="42" xfId="6" applyBorder="1"/>
    <xf numFmtId="0" fontId="22" fillId="0" borderId="0" xfId="6" applyBorder="1"/>
    <xf numFmtId="0" fontId="22" fillId="0" borderId="42" xfId="6" applyBorder="1" applyAlignment="1">
      <alignment horizontal="left" vertical="center" wrapText="1"/>
    </xf>
    <xf numFmtId="0" fontId="22" fillId="0" borderId="6" xfId="6" applyBorder="1" applyAlignment="1">
      <alignment horizontal="left" vertical="center" wrapText="1"/>
    </xf>
    <xf numFmtId="0" fontId="22" fillId="0" borderId="13" xfId="6" applyBorder="1" applyAlignment="1">
      <alignment horizontal="left" vertical="center" wrapText="1"/>
    </xf>
    <xf numFmtId="0" fontId="9" fillId="0" borderId="15" xfId="0" applyFont="1" applyFill="1" applyBorder="1" applyAlignment="1">
      <alignment horizontal="center" vertical="center" wrapText="1"/>
    </xf>
    <xf numFmtId="0" fontId="9" fillId="0" borderId="28" xfId="0" applyFont="1" applyFill="1" applyBorder="1" applyAlignment="1">
      <alignment horizontal="center" vertical="center" wrapText="1"/>
    </xf>
    <xf numFmtId="0" fontId="9" fillId="0" borderId="12" xfId="0" applyFont="1" applyFill="1" applyBorder="1" applyAlignment="1">
      <alignment horizontal="center" vertical="center" wrapText="1"/>
    </xf>
    <xf numFmtId="0" fontId="5" fillId="0" borderId="3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6" fillId="0" borderId="12" xfId="0" applyFont="1" applyBorder="1" applyAlignment="1">
      <alignment horizontal="left" vertical="center"/>
    </xf>
    <xf numFmtId="0" fontId="6" fillId="0" borderId="15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49" fontId="6" fillId="2" borderId="41" xfId="2" applyNumberFormat="1" applyFont="1" applyFill="1" applyBorder="1" applyAlignment="1" applyProtection="1">
      <alignment horizontal="center" vertical="center" wrapText="1"/>
    </xf>
    <xf numFmtId="4" fontId="9" fillId="0" borderId="15" xfId="0" applyNumberFormat="1" applyFont="1" applyFill="1" applyBorder="1" applyAlignment="1">
      <alignment horizontal="center" vertical="center" wrapText="1"/>
    </xf>
    <xf numFmtId="4" fontId="9" fillId="0" borderId="28" xfId="0" applyNumberFormat="1" applyFont="1" applyFill="1" applyBorder="1" applyAlignment="1">
      <alignment horizontal="center" vertical="center" wrapText="1"/>
    </xf>
    <xf numFmtId="4" fontId="9" fillId="0" borderId="12" xfId="0" applyNumberFormat="1" applyFont="1" applyFill="1" applyBorder="1" applyAlignment="1">
      <alignment horizontal="center" vertical="center" wrapText="1"/>
    </xf>
    <xf numFmtId="43" fontId="9" fillId="0" borderId="15" xfId="3" applyNumberFormat="1" applyFont="1" applyFill="1" applyBorder="1" applyAlignment="1">
      <alignment vertical="center" wrapText="1"/>
    </xf>
    <xf numFmtId="10" fontId="9" fillId="0" borderId="28" xfId="3" applyNumberFormat="1" applyFont="1" applyFill="1" applyBorder="1" applyAlignment="1">
      <alignment vertical="center" wrapText="1"/>
    </xf>
    <xf numFmtId="10" fontId="9" fillId="0" borderId="12" xfId="3" applyNumberFormat="1" applyFont="1" applyFill="1" applyBorder="1" applyAlignment="1">
      <alignment vertical="center" wrapText="1"/>
    </xf>
    <xf numFmtId="0" fontId="9" fillId="0" borderId="39" xfId="0" applyFont="1" applyFill="1" applyBorder="1" applyAlignment="1">
      <alignment horizontal="center" vertical="center" wrapText="1"/>
    </xf>
    <xf numFmtId="0" fontId="9" fillId="0" borderId="13" xfId="0" applyFont="1" applyFill="1" applyBorder="1" applyAlignment="1">
      <alignment horizontal="center" vertical="center" wrapText="1"/>
    </xf>
    <xf numFmtId="0" fontId="9" fillId="0" borderId="10" xfId="0" applyFont="1" applyFill="1" applyBorder="1" applyAlignment="1">
      <alignment horizontal="center" vertical="center" wrapText="1"/>
    </xf>
    <xf numFmtId="49" fontId="9" fillId="0" borderId="15" xfId="0" applyNumberFormat="1" applyFont="1" applyFill="1" applyBorder="1" applyAlignment="1">
      <alignment vertical="center" wrapText="1"/>
    </xf>
    <xf numFmtId="0" fontId="9" fillId="0" borderId="28" xfId="0" applyFont="1" applyFill="1" applyBorder="1" applyAlignment="1">
      <alignment vertical="center" wrapText="1"/>
    </xf>
    <xf numFmtId="0" fontId="9" fillId="0" borderId="12" xfId="0" applyFont="1" applyFill="1" applyBorder="1" applyAlignment="1">
      <alignment vertical="center" wrapText="1"/>
    </xf>
    <xf numFmtId="4" fontId="10" fillId="0" borderId="0" xfId="0" applyNumberFormat="1" applyFont="1" applyFill="1" applyBorder="1" applyAlignment="1">
      <alignment vertical="center"/>
    </xf>
    <xf numFmtId="49" fontId="9" fillId="0" borderId="15" xfId="0" applyNumberFormat="1" applyFont="1" applyFill="1" applyBorder="1" applyAlignment="1">
      <alignment horizontal="left" vertical="center" wrapText="1"/>
    </xf>
    <xf numFmtId="49" fontId="9" fillId="0" borderId="28" xfId="0" applyNumberFormat="1" applyFont="1" applyFill="1" applyBorder="1" applyAlignment="1">
      <alignment vertical="center" wrapText="1"/>
    </xf>
    <xf numFmtId="49" fontId="9" fillId="0" borderId="12" xfId="0" applyNumberFormat="1" applyFont="1" applyFill="1" applyBorder="1" applyAlignment="1">
      <alignment vertical="center" wrapText="1"/>
    </xf>
    <xf numFmtId="49" fontId="9" fillId="0" borderId="28" xfId="0" applyNumberFormat="1" applyFont="1" applyFill="1" applyBorder="1" applyAlignment="1">
      <alignment horizontal="left" vertical="center" wrapText="1"/>
    </xf>
    <xf numFmtId="49" fontId="9" fillId="0" borderId="12" xfId="0" applyNumberFormat="1" applyFont="1" applyFill="1" applyBorder="1" applyAlignment="1">
      <alignment horizontal="left" vertical="center" wrapText="1"/>
    </xf>
    <xf numFmtId="0" fontId="9" fillId="0" borderId="42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49" fontId="6" fillId="2" borderId="46" xfId="2" applyNumberFormat="1" applyFont="1" applyFill="1" applyBorder="1" applyAlignment="1" applyProtection="1">
      <alignment horizontal="center" vertical="center" wrapText="1"/>
    </xf>
    <xf numFmtId="49" fontId="9" fillId="6" borderId="38" xfId="2" applyNumberFormat="1" applyFont="1" applyFill="1" applyBorder="1" applyAlignment="1" applyProtection="1">
      <alignment horizontal="center" vertical="center" wrapText="1"/>
    </xf>
    <xf numFmtId="0" fontId="12" fillId="0" borderId="0" xfId="0" applyFont="1">
      <alignment vertical="top" wrapText="1"/>
    </xf>
    <xf numFmtId="44" fontId="28" fillId="0" borderId="15" xfId="1" applyNumberFormat="1" applyFont="1" applyBorder="1" applyAlignment="1"/>
    <xf numFmtId="166" fontId="12" fillId="8" borderId="15" xfId="0" applyNumberFormat="1" applyFont="1" applyFill="1" applyBorder="1" applyAlignment="1">
      <alignment horizontal="center" vertical="center" wrapText="1"/>
    </xf>
    <xf numFmtId="166" fontId="9" fillId="0" borderId="15" xfId="0" applyNumberFormat="1" applyFont="1" applyFill="1" applyBorder="1" applyAlignment="1">
      <alignment horizontal="center" vertical="center"/>
    </xf>
    <xf numFmtId="0" fontId="12" fillId="7" borderId="28" xfId="0" applyFont="1" applyFill="1" applyBorder="1" applyAlignment="1">
      <alignment horizontal="center" vertical="center" wrapText="1"/>
    </xf>
    <xf numFmtId="0" fontId="12" fillId="8" borderId="28" xfId="0" applyFont="1" applyFill="1" applyBorder="1" applyAlignment="1">
      <alignment horizontal="center" vertical="center" wrapText="1"/>
    </xf>
    <xf numFmtId="166" fontId="9" fillId="0" borderId="28" xfId="0" applyNumberFormat="1" applyFont="1" applyFill="1" applyBorder="1" applyAlignment="1">
      <alignment horizontal="center" vertical="center"/>
    </xf>
    <xf numFmtId="10" fontId="12" fillId="0" borderId="12" xfId="3" applyNumberFormat="1" applyFont="1" applyFill="1" applyBorder="1" applyAlignment="1">
      <alignment horizontal="center" vertical="center" wrapText="1"/>
    </xf>
    <xf numFmtId="10" fontId="12" fillId="8" borderId="12" xfId="3" applyNumberFormat="1" applyFont="1" applyFill="1" applyBorder="1" applyAlignment="1">
      <alignment horizontal="center" vertical="center" wrapText="1"/>
    </xf>
    <xf numFmtId="9" fontId="12" fillId="8" borderId="12" xfId="3" applyFont="1" applyFill="1" applyBorder="1" applyAlignment="1">
      <alignment horizontal="center" vertical="center" wrapText="1"/>
    </xf>
    <xf numFmtId="166" fontId="9" fillId="0" borderId="12" xfId="0" applyNumberFormat="1" applyFont="1" applyFill="1" applyBorder="1" applyAlignment="1">
      <alignment horizontal="center" vertical="center"/>
    </xf>
    <xf numFmtId="0" fontId="12" fillId="8" borderId="0" xfId="0" applyFont="1" applyFill="1">
      <alignment vertical="top" wrapText="1"/>
    </xf>
    <xf numFmtId="166" fontId="12" fillId="0" borderId="15" xfId="0" applyNumberFormat="1" applyFont="1" applyFill="1" applyBorder="1" applyAlignment="1">
      <alignment horizontal="center" vertical="center" wrapText="1"/>
    </xf>
    <xf numFmtId="0" fontId="12" fillId="0" borderId="28" xfId="0" applyFont="1" applyFill="1" applyBorder="1" applyAlignment="1">
      <alignment horizontal="center" vertical="center" wrapText="1"/>
    </xf>
    <xf numFmtId="9" fontId="12" fillId="0" borderId="12" xfId="3" applyFont="1" applyFill="1" applyBorder="1" applyAlignment="1">
      <alignment horizontal="center" vertical="center" wrapText="1"/>
    </xf>
    <xf numFmtId="10" fontId="9" fillId="0" borderId="10" xfId="3" applyNumberFormat="1" applyFont="1" applyFill="1" applyBorder="1" applyAlignment="1">
      <alignment horizontal="center" vertical="center" wrapText="1"/>
    </xf>
    <xf numFmtId="166" fontId="9" fillId="0" borderId="41" xfId="0" applyNumberFormat="1" applyFont="1" applyFill="1" applyBorder="1" applyAlignment="1">
      <alignment horizontal="center" vertical="center"/>
    </xf>
    <xf numFmtId="167" fontId="9" fillId="0" borderId="10" xfId="0" applyNumberFormat="1" applyFont="1" applyBorder="1" applyAlignment="1">
      <alignment horizontal="center" vertical="center" wrapText="1"/>
    </xf>
    <xf numFmtId="0" fontId="12" fillId="0" borderId="13" xfId="0" applyFont="1" applyBorder="1">
      <alignment vertical="top" wrapText="1"/>
    </xf>
    <xf numFmtId="164" fontId="9" fillId="0" borderId="38" xfId="1" applyFont="1" applyFill="1" applyBorder="1" applyAlignment="1">
      <alignment vertical="center"/>
    </xf>
    <xf numFmtId="10" fontId="9" fillId="0" borderId="38" xfId="1" applyNumberFormat="1" applyFont="1" applyFill="1" applyBorder="1" applyAlignment="1">
      <alignment vertical="center"/>
    </xf>
    <xf numFmtId="44" fontId="12" fillId="0" borderId="15" xfId="5" applyFont="1" applyFill="1" applyBorder="1" applyAlignment="1">
      <alignment horizontal="center" vertical="center" wrapText="1"/>
    </xf>
    <xf numFmtId="10" fontId="11" fillId="0" borderId="0" xfId="0" applyNumberFormat="1" applyFont="1">
      <alignment vertical="top" wrapText="1"/>
    </xf>
  </cellXfs>
  <cellStyles count="13">
    <cellStyle name="Moeda" xfId="5" builtinId="4"/>
    <cellStyle name="Normal" xfId="0" builtinId="0"/>
    <cellStyle name="Normal 2" xfId="6"/>
    <cellStyle name="Normal 2 2" xfId="4"/>
    <cellStyle name="Normal 3" xfId="7"/>
    <cellStyle name="Normal 4" xfId="8"/>
    <cellStyle name="Normal 5" xfId="9"/>
    <cellStyle name="Normal 6" xfId="10"/>
    <cellStyle name="Normal 7" xfId="11"/>
    <cellStyle name="Normal 8" xfId="12"/>
    <cellStyle name="Porcentagem" xfId="3" builtinId="5"/>
    <cellStyle name="Separador de milhares" xfId="1" builtinId="3"/>
    <cellStyle name="Texto Explicativo" xfId="2" builtinId="53" customBuiltin="1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ABABA"/>
      <rgbColor rgb="FF808080"/>
      <rgbColor rgb="FF9999FF"/>
      <rgbColor rgb="FF993366"/>
      <rgbColor rgb="FFF2F2F2"/>
      <rgbColor rgb="FFEDEDED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E5E5E5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00B050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FF00"/>
      <color rgb="FFCC99FF"/>
      <color rgb="FF99FF99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1778000</xdr:colOff>
      <xdr:row>1</xdr:row>
      <xdr:rowOff>151904</xdr:rowOff>
    </xdr:from>
    <xdr:to>
      <xdr:col>8</xdr:col>
      <xdr:colOff>1106917</xdr:colOff>
      <xdr:row>1</xdr:row>
      <xdr:rowOff>772584</xdr:rowOff>
    </xdr:to>
    <xdr:pic>
      <xdr:nvPicPr>
        <xdr:cNvPr id="2" name="Picture 2" descr="C:\Users\bruna.arruda\Downloads\SECULT_Abreviada_positivo.pn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704917" y="585821"/>
          <a:ext cx="2397026" cy="620680"/>
        </a:xfrm>
        <a:prstGeom prst="rect">
          <a:avLst/>
        </a:prstGeom>
        <a:noFill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444500</xdr:colOff>
      <xdr:row>0</xdr:row>
      <xdr:rowOff>101600</xdr:rowOff>
    </xdr:from>
    <xdr:to>
      <xdr:col>8</xdr:col>
      <xdr:colOff>693291</xdr:colOff>
      <xdr:row>2</xdr:row>
      <xdr:rowOff>66675</xdr:rowOff>
    </xdr:to>
    <xdr:pic>
      <xdr:nvPicPr>
        <xdr:cNvPr id="2" name="Picture 2" descr="C:\Users\bruna.arruda\Downloads\SECULT_Abreviada_positivo.pn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699500" y="673100"/>
          <a:ext cx="2433191" cy="790575"/>
        </a:xfrm>
        <a:prstGeom prst="rect">
          <a:avLst/>
        </a:prstGeom>
        <a:noFill/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323850</xdr:colOff>
      <xdr:row>0</xdr:row>
      <xdr:rowOff>95250</xdr:rowOff>
    </xdr:from>
    <xdr:to>
      <xdr:col>9</xdr:col>
      <xdr:colOff>205481</xdr:colOff>
      <xdr:row>3</xdr:row>
      <xdr:rowOff>174078</xdr:rowOff>
    </xdr:to>
    <xdr:pic>
      <xdr:nvPicPr>
        <xdr:cNvPr id="2" name="Picture 2" descr="C:\Users\bruna.arruda\Downloads\SECULT_Abreviada_positivo.pn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514850" y="95250"/>
          <a:ext cx="2402581" cy="650328"/>
        </a:xfrm>
        <a:prstGeom prst="rect">
          <a:avLst/>
        </a:prstGeom>
        <a:noFill/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1034142</xdr:colOff>
      <xdr:row>1</xdr:row>
      <xdr:rowOff>178709</xdr:rowOff>
    </xdr:from>
    <xdr:to>
      <xdr:col>17</xdr:col>
      <xdr:colOff>27214</xdr:colOff>
      <xdr:row>5</xdr:row>
      <xdr:rowOff>1</xdr:rowOff>
    </xdr:to>
    <xdr:pic>
      <xdr:nvPicPr>
        <xdr:cNvPr id="2" name="Picture 2" descr="C:\Users\bruna.arruda\Downloads\SECULT_Abreviada_positivo.pn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5022285" y="378280"/>
          <a:ext cx="2131786" cy="619578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MY104"/>
  <sheetViews>
    <sheetView showGridLines="0" topLeftCell="B3" zoomScale="90" zoomScaleNormal="90" zoomScaleSheetLayoutView="102" workbookViewId="0">
      <selection activeCell="D10" sqref="D10"/>
    </sheetView>
  </sheetViews>
  <sheetFormatPr defaultRowHeight="15"/>
  <cols>
    <col min="1" max="1" width="6.19921875" style="65" bestFit="1" customWidth="1"/>
    <col min="2" max="2" width="49.3984375" style="65" bestFit="1" customWidth="1"/>
    <col min="3" max="3" width="9.06640625" style="65" customWidth="1"/>
    <col min="4" max="4" width="10.46484375" style="2" customWidth="1"/>
    <col min="5" max="8" width="13.59765625" style="2" bestFit="1" customWidth="1"/>
    <col min="9" max="9" width="17.3984375" style="2" bestFit="1" customWidth="1"/>
    <col min="10" max="10" width="13.86328125" style="2" customWidth="1"/>
    <col min="11" max="11" width="10.59765625" style="71" customWidth="1"/>
    <col min="12" max="23" width="8.796875" style="2" hidden="1" customWidth="1"/>
    <col min="24" max="24" width="8.796875" style="1" hidden="1" customWidth="1"/>
    <col min="25" max="27" width="8.796875" style="2" hidden="1" customWidth="1"/>
    <col min="28" max="28" width="11.796875" style="1" hidden="1" customWidth="1"/>
    <col min="29" max="29" width="11.19921875" style="2" hidden="1" customWidth="1"/>
    <col min="30" max="30" width="9.06640625" style="2" hidden="1" customWidth="1"/>
    <col min="31" max="31" width="9.796875" style="2" hidden="1" customWidth="1"/>
    <col min="32" max="32" width="8.796875" style="1" hidden="1" customWidth="1"/>
    <col min="33" max="34" width="8.796875" style="2" hidden="1" customWidth="1"/>
    <col min="35" max="35" width="8" style="2" hidden="1" customWidth="1"/>
    <col min="36" max="36" width="7.06640625" style="1" hidden="1" customWidth="1"/>
    <col min="37" max="37" width="9.06640625" style="2" hidden="1" customWidth="1"/>
    <col min="38" max="38" width="15.06640625" style="2" hidden="1" customWidth="1"/>
    <col min="39" max="39" width="9.59765625" style="2" hidden="1" customWidth="1"/>
    <col min="40" max="40" width="0" style="1" hidden="1" customWidth="1"/>
    <col min="41" max="42" width="0" style="2" hidden="1" customWidth="1"/>
    <col min="43" max="43" width="10.06640625" style="2" hidden="1" customWidth="1"/>
    <col min="44" max="44" width="0" style="1" hidden="1" customWidth="1"/>
    <col min="45" max="46" width="0" style="2" hidden="1" customWidth="1"/>
    <col min="47" max="47" width="11.3984375" style="2" hidden="1" customWidth="1"/>
    <col min="48" max="49" width="0" style="2" hidden="1" customWidth="1"/>
    <col min="50" max="50" width="11.19921875" style="2" hidden="1" customWidth="1"/>
    <col min="51" max="51" width="8.6640625" style="2" hidden="1" customWidth="1"/>
    <col min="52" max="53" width="0" style="2" hidden="1" customWidth="1"/>
    <col min="54" max="54" width="45.06640625" style="2" bestFit="1" customWidth="1"/>
    <col min="55" max="55" width="8.06640625" style="2" bestFit="1" customWidth="1"/>
    <col min="56" max="1039" width="8.796875" style="2"/>
  </cols>
  <sheetData>
    <row r="1" spans="1:1038" ht="34.5" customHeight="1">
      <c r="A1" s="204" t="s">
        <v>107</v>
      </c>
      <c r="B1" s="205"/>
      <c r="C1" s="205"/>
      <c r="D1" s="205"/>
      <c r="E1" s="205"/>
      <c r="F1" s="205"/>
      <c r="G1" s="205"/>
      <c r="H1" s="205"/>
      <c r="I1" s="206"/>
      <c r="J1" s="72"/>
      <c r="K1" s="72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4"/>
      <c r="Y1" s="3"/>
      <c r="Z1" s="3"/>
      <c r="AA1" s="3"/>
      <c r="AB1" s="4"/>
      <c r="AC1" s="3"/>
      <c r="AD1" s="3"/>
      <c r="AE1" s="3"/>
      <c r="AF1" s="4"/>
      <c r="AG1" s="3"/>
      <c r="AH1" s="3"/>
      <c r="AI1" s="3"/>
      <c r="AJ1" s="4"/>
      <c r="AK1" s="3"/>
      <c r="AL1" s="3"/>
      <c r="AM1" s="3"/>
      <c r="AN1" s="4"/>
      <c r="AO1" s="3"/>
      <c r="AP1" s="3"/>
      <c r="AQ1" s="3"/>
      <c r="AR1" s="4"/>
      <c r="AS1" s="3"/>
      <c r="AT1" s="3"/>
      <c r="AU1" s="3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  <c r="IO1"/>
      <c r="IP1"/>
      <c r="IQ1"/>
      <c r="IR1"/>
      <c r="IS1"/>
      <c r="IT1"/>
      <c r="IU1"/>
      <c r="IV1"/>
      <c r="IW1"/>
      <c r="IX1"/>
      <c r="IY1"/>
      <c r="IZ1"/>
      <c r="JA1"/>
      <c r="JB1"/>
      <c r="JC1"/>
      <c r="JD1"/>
      <c r="JE1"/>
      <c r="JF1"/>
      <c r="JG1"/>
      <c r="JH1"/>
      <c r="JI1"/>
      <c r="JJ1"/>
      <c r="JK1"/>
      <c r="JL1"/>
      <c r="JM1"/>
      <c r="JN1"/>
      <c r="JO1"/>
      <c r="JP1"/>
      <c r="JQ1"/>
      <c r="JR1"/>
      <c r="JS1"/>
      <c r="JT1"/>
      <c r="JU1"/>
      <c r="JV1"/>
      <c r="JW1"/>
      <c r="JX1"/>
      <c r="JY1"/>
      <c r="JZ1"/>
      <c r="KA1"/>
      <c r="KB1"/>
      <c r="KC1"/>
      <c r="KD1"/>
      <c r="KE1"/>
      <c r="KF1"/>
      <c r="KG1"/>
      <c r="KH1"/>
      <c r="KI1"/>
      <c r="KJ1"/>
      <c r="KK1"/>
      <c r="KL1"/>
      <c r="KM1"/>
      <c r="KN1"/>
      <c r="KO1"/>
      <c r="KP1"/>
      <c r="KQ1"/>
      <c r="KR1"/>
      <c r="KS1"/>
      <c r="KT1"/>
      <c r="KU1"/>
      <c r="KV1"/>
      <c r="KW1"/>
      <c r="KX1"/>
      <c r="KY1"/>
      <c r="KZ1"/>
      <c r="LA1"/>
      <c r="LB1"/>
      <c r="LC1"/>
      <c r="LD1"/>
      <c r="LE1"/>
      <c r="LF1"/>
      <c r="LG1"/>
      <c r="LH1"/>
      <c r="LI1"/>
      <c r="LJ1"/>
      <c r="LK1"/>
      <c r="LL1"/>
      <c r="LM1"/>
      <c r="LN1"/>
      <c r="LO1"/>
      <c r="LP1"/>
      <c r="LQ1"/>
      <c r="LR1"/>
      <c r="LS1"/>
      <c r="LT1"/>
      <c r="LU1"/>
      <c r="LV1"/>
      <c r="LW1"/>
      <c r="LX1"/>
      <c r="LY1"/>
      <c r="LZ1"/>
      <c r="MA1"/>
      <c r="MB1"/>
      <c r="MC1"/>
      <c r="MD1"/>
      <c r="ME1"/>
      <c r="MF1"/>
      <c r="MG1"/>
      <c r="MH1"/>
      <c r="MI1"/>
      <c r="MJ1"/>
      <c r="MK1"/>
      <c r="ML1"/>
      <c r="MM1"/>
      <c r="MN1"/>
      <c r="MO1"/>
      <c r="MP1"/>
      <c r="MQ1"/>
      <c r="MR1"/>
      <c r="MS1"/>
      <c r="MT1"/>
      <c r="MU1"/>
      <c r="MV1"/>
      <c r="MW1"/>
      <c r="MX1"/>
      <c r="MY1"/>
      <c r="MZ1"/>
      <c r="NA1"/>
      <c r="NB1"/>
      <c r="NC1"/>
      <c r="ND1"/>
      <c r="NE1"/>
      <c r="NF1"/>
      <c r="NG1"/>
      <c r="NH1"/>
      <c r="NI1"/>
      <c r="NJ1"/>
      <c r="NK1"/>
      <c r="NL1"/>
      <c r="NM1"/>
      <c r="NN1"/>
      <c r="NO1"/>
      <c r="NP1"/>
      <c r="NQ1"/>
      <c r="NR1"/>
      <c r="NS1"/>
      <c r="NT1"/>
      <c r="NU1"/>
      <c r="NV1"/>
      <c r="NW1"/>
      <c r="NX1"/>
      <c r="NY1"/>
      <c r="NZ1"/>
      <c r="OA1"/>
      <c r="OB1"/>
      <c r="OC1"/>
      <c r="OD1"/>
      <c r="OE1"/>
      <c r="OF1"/>
      <c r="OG1"/>
      <c r="OH1"/>
      <c r="OI1"/>
      <c r="OJ1"/>
      <c r="OK1"/>
      <c r="OL1"/>
      <c r="OM1"/>
      <c r="ON1"/>
      <c r="OO1"/>
      <c r="OP1"/>
      <c r="OQ1"/>
      <c r="OR1"/>
      <c r="OS1"/>
      <c r="OT1"/>
      <c r="OU1"/>
      <c r="OV1"/>
      <c r="OW1"/>
      <c r="OX1"/>
      <c r="OY1"/>
      <c r="OZ1"/>
      <c r="PA1"/>
      <c r="PB1"/>
      <c r="PC1"/>
      <c r="PD1"/>
      <c r="PE1"/>
      <c r="PF1"/>
      <c r="PG1"/>
      <c r="PH1"/>
      <c r="PI1"/>
      <c r="PJ1"/>
      <c r="PK1"/>
      <c r="PL1"/>
      <c r="PM1"/>
      <c r="PN1"/>
      <c r="PO1"/>
      <c r="PP1"/>
      <c r="PQ1"/>
      <c r="PR1"/>
      <c r="PS1"/>
      <c r="PT1"/>
      <c r="PU1"/>
      <c r="PV1"/>
      <c r="PW1"/>
      <c r="PX1"/>
      <c r="PY1"/>
      <c r="PZ1"/>
      <c r="QA1"/>
      <c r="QB1"/>
      <c r="QC1"/>
      <c r="QD1"/>
      <c r="QE1"/>
      <c r="QF1"/>
      <c r="QG1"/>
      <c r="QH1"/>
      <c r="QI1"/>
      <c r="QJ1"/>
      <c r="QK1"/>
      <c r="QL1"/>
      <c r="QM1"/>
      <c r="QN1"/>
      <c r="QO1"/>
      <c r="QP1"/>
      <c r="QQ1"/>
      <c r="QR1"/>
      <c r="QS1"/>
      <c r="QT1"/>
      <c r="QU1"/>
      <c r="QV1"/>
      <c r="QW1"/>
      <c r="QX1"/>
      <c r="QY1"/>
      <c r="QZ1"/>
      <c r="RA1"/>
      <c r="RB1"/>
      <c r="RC1"/>
      <c r="RD1"/>
      <c r="RE1"/>
      <c r="RF1"/>
      <c r="RG1"/>
      <c r="RH1"/>
      <c r="RI1"/>
      <c r="RJ1"/>
      <c r="RK1"/>
      <c r="RL1"/>
      <c r="RM1"/>
      <c r="RN1"/>
      <c r="RO1"/>
      <c r="RP1"/>
      <c r="RQ1"/>
      <c r="RR1"/>
      <c r="RS1"/>
      <c r="RT1"/>
      <c r="RU1"/>
      <c r="RV1"/>
      <c r="RW1"/>
      <c r="RX1"/>
      <c r="RY1"/>
      <c r="RZ1"/>
      <c r="SA1"/>
      <c r="SB1"/>
      <c r="SC1"/>
      <c r="SD1"/>
      <c r="SE1"/>
      <c r="SF1"/>
      <c r="SG1"/>
      <c r="SH1"/>
      <c r="SI1"/>
      <c r="SJ1"/>
      <c r="SK1"/>
      <c r="SL1"/>
      <c r="SM1"/>
      <c r="SN1"/>
      <c r="SO1"/>
      <c r="SP1"/>
      <c r="SQ1"/>
      <c r="SR1"/>
      <c r="SS1"/>
      <c r="ST1"/>
      <c r="SU1"/>
      <c r="SV1"/>
      <c r="SW1"/>
      <c r="SX1"/>
      <c r="SY1"/>
      <c r="SZ1"/>
      <c r="TA1"/>
      <c r="TB1"/>
      <c r="TC1"/>
      <c r="TD1"/>
      <c r="TE1"/>
      <c r="TF1"/>
      <c r="TG1"/>
      <c r="TH1"/>
      <c r="TI1"/>
      <c r="TJ1"/>
      <c r="TK1"/>
      <c r="TL1"/>
      <c r="TM1"/>
      <c r="TN1"/>
      <c r="TO1"/>
      <c r="TP1"/>
      <c r="TQ1"/>
      <c r="TR1"/>
      <c r="TS1"/>
      <c r="TT1"/>
      <c r="TU1"/>
      <c r="TV1"/>
      <c r="TW1"/>
      <c r="TX1"/>
      <c r="TY1"/>
      <c r="TZ1"/>
      <c r="UA1"/>
      <c r="UB1"/>
      <c r="UC1"/>
      <c r="UD1"/>
      <c r="UE1"/>
      <c r="UF1"/>
      <c r="UG1"/>
      <c r="UH1"/>
      <c r="UI1"/>
      <c r="UJ1"/>
      <c r="UK1"/>
      <c r="UL1"/>
      <c r="UM1"/>
      <c r="UN1"/>
      <c r="UO1"/>
      <c r="UP1"/>
      <c r="UQ1"/>
      <c r="UR1"/>
      <c r="US1"/>
      <c r="UT1"/>
      <c r="UU1"/>
      <c r="UV1"/>
      <c r="UW1"/>
      <c r="UX1"/>
      <c r="UY1"/>
      <c r="UZ1"/>
      <c r="VA1"/>
      <c r="VB1"/>
      <c r="VC1"/>
      <c r="VD1"/>
      <c r="VE1"/>
      <c r="VF1"/>
      <c r="VG1"/>
      <c r="VH1"/>
      <c r="VI1"/>
      <c r="VJ1"/>
      <c r="VK1"/>
      <c r="VL1"/>
      <c r="VM1"/>
      <c r="VN1"/>
      <c r="VO1"/>
      <c r="VP1"/>
      <c r="VQ1"/>
      <c r="VR1"/>
      <c r="VS1"/>
      <c r="VT1"/>
      <c r="VU1"/>
      <c r="VV1"/>
      <c r="VW1"/>
      <c r="VX1"/>
      <c r="VY1"/>
      <c r="VZ1"/>
      <c r="WA1"/>
      <c r="WB1"/>
      <c r="WC1"/>
      <c r="WD1"/>
      <c r="WE1"/>
      <c r="WF1"/>
      <c r="WG1"/>
      <c r="WH1"/>
      <c r="WI1"/>
      <c r="WJ1"/>
      <c r="WK1"/>
      <c r="WL1"/>
      <c r="WM1"/>
      <c r="WN1"/>
      <c r="WO1"/>
      <c r="WP1"/>
      <c r="WQ1"/>
      <c r="WR1"/>
      <c r="WS1"/>
      <c r="WT1"/>
      <c r="WU1"/>
      <c r="WV1"/>
      <c r="WW1"/>
      <c r="WX1"/>
      <c r="WY1"/>
      <c r="WZ1"/>
      <c r="XA1"/>
      <c r="XB1"/>
      <c r="XC1"/>
      <c r="XD1"/>
      <c r="XE1"/>
      <c r="XF1"/>
      <c r="XG1"/>
      <c r="XH1"/>
      <c r="XI1"/>
      <c r="XJ1"/>
      <c r="XK1"/>
      <c r="XL1"/>
      <c r="XM1"/>
      <c r="XN1"/>
      <c r="XO1"/>
      <c r="XP1"/>
      <c r="XQ1"/>
      <c r="XR1"/>
      <c r="XS1"/>
      <c r="XT1"/>
      <c r="XU1"/>
      <c r="XV1"/>
      <c r="XW1"/>
      <c r="XX1"/>
      <c r="XY1"/>
      <c r="XZ1"/>
      <c r="YA1"/>
      <c r="YB1"/>
      <c r="YC1"/>
      <c r="YD1"/>
      <c r="YE1"/>
      <c r="YF1"/>
      <c r="YG1"/>
      <c r="YH1"/>
      <c r="YI1"/>
      <c r="YJ1"/>
      <c r="YK1"/>
      <c r="YL1"/>
      <c r="YM1"/>
      <c r="YN1"/>
      <c r="YO1"/>
      <c r="YP1"/>
      <c r="YQ1"/>
      <c r="YR1"/>
      <c r="YS1"/>
      <c r="YT1"/>
      <c r="YU1"/>
      <c r="YV1"/>
      <c r="YW1"/>
      <c r="YX1"/>
      <c r="YY1"/>
      <c r="YZ1"/>
      <c r="ZA1"/>
      <c r="ZB1"/>
      <c r="ZC1"/>
      <c r="ZD1"/>
      <c r="ZE1"/>
      <c r="ZF1"/>
      <c r="ZG1"/>
      <c r="ZH1"/>
      <c r="ZI1"/>
      <c r="ZJ1"/>
      <c r="ZK1"/>
      <c r="ZL1"/>
      <c r="ZM1"/>
      <c r="ZN1"/>
      <c r="ZO1"/>
      <c r="ZP1"/>
      <c r="ZQ1"/>
      <c r="ZR1"/>
      <c r="ZS1"/>
      <c r="ZT1"/>
      <c r="ZU1"/>
      <c r="ZV1"/>
      <c r="ZW1"/>
      <c r="ZX1"/>
      <c r="ZY1"/>
      <c r="ZZ1"/>
      <c r="AAA1"/>
      <c r="AAB1"/>
      <c r="AAC1"/>
      <c r="AAD1"/>
      <c r="AAE1"/>
      <c r="AAF1"/>
      <c r="AAG1"/>
      <c r="AAH1"/>
      <c r="AAI1"/>
      <c r="AAJ1"/>
      <c r="AAK1"/>
      <c r="AAL1"/>
      <c r="AAM1"/>
      <c r="AAN1"/>
      <c r="AAO1"/>
      <c r="AAP1"/>
      <c r="AAQ1"/>
      <c r="AAR1"/>
      <c r="AAS1"/>
      <c r="AAT1"/>
      <c r="AAU1"/>
      <c r="AAV1"/>
      <c r="AAW1"/>
      <c r="AAX1"/>
      <c r="AAY1"/>
      <c r="AAZ1"/>
      <c r="ABA1"/>
      <c r="ABB1"/>
      <c r="ABC1"/>
      <c r="ABD1"/>
      <c r="ABE1"/>
      <c r="ABF1"/>
      <c r="ABG1"/>
      <c r="ABH1"/>
      <c r="ABI1"/>
      <c r="ABJ1"/>
      <c r="ABK1"/>
      <c r="ABL1"/>
      <c r="ABM1"/>
      <c r="ABN1"/>
      <c r="ABO1"/>
      <c r="ABP1"/>
      <c r="ABQ1"/>
      <c r="ABR1"/>
      <c r="ABS1"/>
      <c r="ABT1"/>
      <c r="ABU1"/>
      <c r="ABV1"/>
      <c r="ABW1"/>
      <c r="ABX1"/>
      <c r="ABY1"/>
      <c r="ABZ1"/>
      <c r="ACA1"/>
      <c r="ACB1"/>
      <c r="ACC1"/>
      <c r="ACD1"/>
      <c r="ACE1"/>
      <c r="ACF1"/>
      <c r="ACG1"/>
      <c r="ACH1"/>
      <c r="ACI1"/>
      <c r="ACJ1"/>
      <c r="ACK1"/>
      <c r="ACL1"/>
      <c r="ACM1"/>
      <c r="ACN1"/>
      <c r="ACO1"/>
      <c r="ACP1"/>
      <c r="ACQ1"/>
      <c r="ACR1"/>
      <c r="ACS1"/>
      <c r="ACT1"/>
      <c r="ACU1"/>
      <c r="ACV1"/>
      <c r="ACW1"/>
      <c r="ACX1"/>
      <c r="ACY1"/>
      <c r="ACZ1"/>
      <c r="ADA1"/>
      <c r="ADB1"/>
      <c r="ADC1"/>
      <c r="ADD1"/>
      <c r="ADE1"/>
      <c r="ADF1"/>
      <c r="ADG1"/>
      <c r="ADH1"/>
      <c r="ADI1"/>
      <c r="ADJ1"/>
      <c r="ADK1"/>
      <c r="ADL1"/>
      <c r="ADM1"/>
      <c r="ADN1"/>
      <c r="ADO1"/>
      <c r="ADP1"/>
      <c r="ADQ1"/>
      <c r="ADR1"/>
      <c r="ADS1"/>
      <c r="ADT1"/>
      <c r="ADU1"/>
      <c r="ADV1"/>
      <c r="ADW1"/>
      <c r="ADX1"/>
      <c r="ADY1"/>
      <c r="ADZ1"/>
      <c r="AEA1"/>
      <c r="AEB1"/>
      <c r="AEC1"/>
      <c r="AED1"/>
      <c r="AEE1"/>
      <c r="AEF1"/>
      <c r="AEG1"/>
      <c r="AEH1"/>
      <c r="AEI1"/>
      <c r="AEJ1"/>
      <c r="AEK1"/>
      <c r="AEL1"/>
      <c r="AEM1"/>
      <c r="AEN1"/>
      <c r="AEO1"/>
      <c r="AEP1"/>
      <c r="AEQ1"/>
      <c r="AER1"/>
      <c r="AES1"/>
      <c r="AET1"/>
      <c r="AEU1"/>
      <c r="AEV1"/>
      <c r="AEW1"/>
      <c r="AEX1"/>
      <c r="AEY1"/>
      <c r="AEZ1"/>
      <c r="AFA1"/>
      <c r="AFB1"/>
      <c r="AFC1"/>
      <c r="AFD1"/>
      <c r="AFE1"/>
      <c r="AFF1"/>
      <c r="AFG1"/>
      <c r="AFH1"/>
      <c r="AFI1"/>
      <c r="AFJ1"/>
      <c r="AFK1"/>
      <c r="AFL1"/>
      <c r="AFM1"/>
      <c r="AFN1"/>
      <c r="AFO1"/>
      <c r="AFP1"/>
      <c r="AFQ1"/>
      <c r="AFR1"/>
      <c r="AFS1"/>
      <c r="AFT1"/>
      <c r="AFU1"/>
      <c r="AFV1"/>
      <c r="AFW1"/>
      <c r="AFX1"/>
      <c r="AFY1"/>
      <c r="AFZ1"/>
      <c r="AGA1"/>
      <c r="AGB1"/>
      <c r="AGC1"/>
      <c r="AGD1"/>
      <c r="AGE1"/>
      <c r="AGF1"/>
      <c r="AGG1"/>
      <c r="AGH1"/>
      <c r="AGI1"/>
      <c r="AGJ1"/>
      <c r="AGK1"/>
      <c r="AGL1"/>
      <c r="AGM1"/>
      <c r="AGN1"/>
      <c r="AGO1"/>
      <c r="AGP1"/>
      <c r="AGQ1"/>
      <c r="AGR1"/>
      <c r="AGS1"/>
      <c r="AGT1"/>
      <c r="AGU1"/>
      <c r="AGV1"/>
      <c r="AGW1"/>
      <c r="AGX1"/>
      <c r="AGY1"/>
      <c r="AGZ1"/>
      <c r="AHA1"/>
      <c r="AHB1"/>
      <c r="AHC1"/>
      <c r="AHD1"/>
      <c r="AHE1"/>
      <c r="AHF1"/>
      <c r="AHG1"/>
      <c r="AHH1"/>
      <c r="AHI1"/>
      <c r="AHJ1"/>
      <c r="AHK1"/>
      <c r="AHL1"/>
      <c r="AHM1"/>
      <c r="AHN1"/>
      <c r="AHO1"/>
      <c r="AHP1"/>
      <c r="AHQ1"/>
      <c r="AHR1"/>
      <c r="AHS1"/>
      <c r="AHT1"/>
      <c r="AHU1"/>
      <c r="AHV1"/>
      <c r="AHW1"/>
      <c r="AHX1"/>
      <c r="AHY1"/>
      <c r="AHZ1"/>
      <c r="AIA1"/>
      <c r="AIB1"/>
      <c r="AIC1"/>
      <c r="AID1"/>
      <c r="AIE1"/>
      <c r="AIF1"/>
      <c r="AIG1"/>
      <c r="AIH1"/>
      <c r="AII1"/>
      <c r="AIJ1"/>
      <c r="AIK1"/>
      <c r="AIL1"/>
      <c r="AIM1"/>
      <c r="AIN1"/>
      <c r="AIO1"/>
      <c r="AIP1"/>
      <c r="AIQ1"/>
      <c r="AIR1"/>
      <c r="AIS1"/>
      <c r="AIT1"/>
      <c r="AIU1"/>
      <c r="AIV1"/>
      <c r="AIW1"/>
      <c r="AIX1"/>
      <c r="AIY1"/>
      <c r="AIZ1"/>
      <c r="AJA1"/>
      <c r="AJB1"/>
      <c r="AJC1"/>
      <c r="AJD1"/>
      <c r="AJE1"/>
      <c r="AJF1"/>
      <c r="AJG1"/>
      <c r="AJH1"/>
      <c r="AJI1"/>
      <c r="AJJ1"/>
      <c r="AJK1"/>
      <c r="AJL1"/>
      <c r="AJM1"/>
      <c r="AJN1"/>
      <c r="AJO1"/>
      <c r="AJP1"/>
      <c r="AJQ1"/>
      <c r="AJR1"/>
      <c r="AJS1"/>
      <c r="AJT1"/>
      <c r="AJU1"/>
      <c r="AJV1"/>
      <c r="AJW1"/>
      <c r="AJX1"/>
      <c r="AJY1"/>
      <c r="AJZ1"/>
      <c r="AKA1"/>
      <c r="AKB1"/>
      <c r="AKC1"/>
      <c r="AKD1"/>
      <c r="AKE1"/>
      <c r="AKF1"/>
      <c r="AKG1"/>
      <c r="AKH1"/>
      <c r="AKI1"/>
      <c r="AKJ1"/>
      <c r="AKK1"/>
      <c r="AKL1"/>
      <c r="AKM1"/>
      <c r="AKN1"/>
      <c r="AKO1"/>
      <c r="AKP1"/>
      <c r="AKQ1"/>
      <c r="AKR1"/>
      <c r="AKS1"/>
      <c r="AKT1"/>
      <c r="AKU1"/>
      <c r="AKV1"/>
      <c r="AKW1"/>
      <c r="AKX1"/>
      <c r="AKY1"/>
      <c r="AKZ1"/>
      <c r="ALA1"/>
      <c r="ALB1"/>
      <c r="ALC1"/>
      <c r="ALD1"/>
      <c r="ALE1"/>
      <c r="ALF1"/>
      <c r="ALG1"/>
      <c r="ALH1"/>
      <c r="ALI1"/>
      <c r="ALJ1"/>
      <c r="ALK1"/>
      <c r="ALL1"/>
      <c r="ALM1"/>
      <c r="ALN1"/>
      <c r="ALO1"/>
      <c r="ALP1"/>
      <c r="ALQ1"/>
      <c r="ALR1"/>
      <c r="ALS1"/>
      <c r="ALT1"/>
      <c r="ALU1"/>
      <c r="ALV1"/>
      <c r="ALW1"/>
      <c r="ALX1"/>
      <c r="ALY1"/>
      <c r="ALZ1"/>
      <c r="AMA1"/>
      <c r="AMB1"/>
      <c r="AMC1"/>
      <c r="AMD1"/>
      <c r="AME1"/>
      <c r="AMF1"/>
      <c r="AMG1"/>
      <c r="AMH1"/>
      <c r="AMI1"/>
      <c r="AMJ1"/>
      <c r="AMK1"/>
      <c r="AML1"/>
      <c r="AMM1"/>
      <c r="AMN1"/>
      <c r="AMO1"/>
      <c r="AMP1"/>
      <c r="AMQ1"/>
      <c r="AMR1"/>
      <c r="AMS1"/>
      <c r="AMT1"/>
      <c r="AMU1"/>
      <c r="AMV1"/>
      <c r="AMW1"/>
      <c r="AMX1"/>
    </row>
    <row r="2" spans="1:1038" s="2" customFormat="1" ht="72" customHeight="1">
      <c r="A2" s="207" t="s">
        <v>49</v>
      </c>
      <c r="B2" s="208"/>
      <c r="C2" s="208"/>
      <c r="D2" s="209"/>
      <c r="E2" s="210" t="s">
        <v>59</v>
      </c>
      <c r="F2" s="211"/>
      <c r="G2" s="212"/>
      <c r="H2" s="212"/>
      <c r="I2" s="213"/>
      <c r="J2" s="75"/>
      <c r="K2" s="75"/>
      <c r="L2" s="64"/>
      <c r="M2" s="60"/>
      <c r="N2" s="60"/>
      <c r="O2" s="6"/>
      <c r="P2" s="5"/>
      <c r="Q2" s="60"/>
      <c r="R2" s="60"/>
      <c r="S2" s="6"/>
      <c r="T2" s="5"/>
      <c r="U2" s="60"/>
      <c r="V2" s="60"/>
      <c r="W2" s="6"/>
      <c r="X2" s="7"/>
      <c r="Y2" s="60"/>
      <c r="Z2" s="60"/>
      <c r="AA2" s="61"/>
      <c r="AB2" s="7"/>
      <c r="AC2" s="60"/>
      <c r="AD2" s="60"/>
      <c r="AE2" s="61"/>
      <c r="AF2" s="48"/>
      <c r="AG2" s="49"/>
      <c r="AH2" s="49"/>
      <c r="AI2" s="62"/>
      <c r="AJ2" s="48"/>
      <c r="AK2" s="49"/>
      <c r="AL2" s="49"/>
      <c r="AM2" s="62"/>
      <c r="AN2" s="48"/>
      <c r="AO2" s="49"/>
      <c r="AP2" s="49"/>
      <c r="AQ2" s="50"/>
      <c r="AR2" s="76"/>
      <c r="AS2" s="77"/>
      <c r="AT2" s="77"/>
      <c r="AU2" s="77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  <c r="IN2"/>
      <c r="IO2"/>
      <c r="IP2"/>
      <c r="IQ2"/>
      <c r="IR2"/>
      <c r="IS2"/>
      <c r="IT2"/>
      <c r="IU2"/>
      <c r="IV2"/>
      <c r="IW2"/>
      <c r="IX2"/>
      <c r="IY2"/>
      <c r="IZ2"/>
      <c r="JA2"/>
      <c r="JB2"/>
      <c r="JC2"/>
      <c r="JD2"/>
      <c r="JE2"/>
      <c r="JF2"/>
      <c r="JG2"/>
      <c r="JH2"/>
      <c r="JI2"/>
      <c r="JJ2"/>
      <c r="JK2"/>
      <c r="JL2"/>
      <c r="JM2"/>
      <c r="JN2"/>
      <c r="JO2"/>
      <c r="JP2"/>
      <c r="JQ2"/>
      <c r="JR2"/>
      <c r="JS2"/>
      <c r="JT2"/>
      <c r="JU2"/>
      <c r="JV2"/>
      <c r="JW2"/>
      <c r="JX2"/>
      <c r="JY2"/>
      <c r="JZ2"/>
      <c r="KA2"/>
      <c r="KB2"/>
      <c r="KC2"/>
      <c r="KD2"/>
      <c r="KE2"/>
      <c r="KF2"/>
      <c r="KG2"/>
      <c r="KH2"/>
      <c r="KI2"/>
      <c r="KJ2"/>
      <c r="KK2"/>
      <c r="KL2"/>
      <c r="KM2"/>
      <c r="KN2"/>
      <c r="KO2"/>
      <c r="KP2"/>
      <c r="KQ2"/>
      <c r="KR2"/>
      <c r="KS2"/>
      <c r="KT2"/>
      <c r="KU2"/>
      <c r="KV2"/>
      <c r="KW2"/>
      <c r="KX2"/>
      <c r="KY2"/>
      <c r="KZ2"/>
      <c r="LA2"/>
      <c r="LB2"/>
      <c r="LC2"/>
      <c r="LD2"/>
      <c r="LE2"/>
      <c r="LF2"/>
      <c r="LG2"/>
      <c r="LH2"/>
      <c r="LI2"/>
      <c r="LJ2"/>
      <c r="LK2"/>
      <c r="LL2"/>
      <c r="LM2"/>
      <c r="LN2"/>
      <c r="LO2"/>
      <c r="LP2"/>
      <c r="LQ2"/>
      <c r="LR2"/>
      <c r="LS2"/>
      <c r="LT2"/>
      <c r="LU2"/>
      <c r="LV2"/>
      <c r="LW2"/>
      <c r="LX2"/>
      <c r="LY2"/>
      <c r="LZ2"/>
      <c r="MA2"/>
      <c r="MB2"/>
      <c r="MC2"/>
      <c r="MD2"/>
      <c r="ME2"/>
      <c r="MF2"/>
      <c r="MG2"/>
      <c r="MH2"/>
      <c r="MI2"/>
      <c r="MJ2"/>
      <c r="MK2"/>
      <c r="ML2"/>
      <c r="MM2"/>
      <c r="MN2"/>
      <c r="MO2"/>
      <c r="MP2"/>
      <c r="MQ2"/>
      <c r="MR2"/>
      <c r="MS2"/>
      <c r="MT2"/>
      <c r="MU2"/>
      <c r="MV2"/>
      <c r="MW2"/>
      <c r="MX2"/>
      <c r="MY2"/>
      <c r="MZ2"/>
      <c r="NA2"/>
      <c r="NB2"/>
      <c r="NC2"/>
      <c r="ND2"/>
      <c r="NE2"/>
      <c r="NF2"/>
      <c r="NG2"/>
      <c r="NH2"/>
      <c r="NI2"/>
      <c r="NJ2"/>
      <c r="NK2"/>
      <c r="NL2"/>
      <c r="NM2"/>
      <c r="NN2"/>
      <c r="NO2"/>
      <c r="NP2"/>
      <c r="NQ2"/>
      <c r="NR2"/>
      <c r="NS2"/>
      <c r="NT2"/>
      <c r="NU2"/>
      <c r="NV2"/>
      <c r="NW2"/>
      <c r="NX2"/>
      <c r="NY2"/>
      <c r="NZ2"/>
      <c r="OA2"/>
      <c r="OB2"/>
      <c r="OC2"/>
      <c r="OD2"/>
      <c r="OE2"/>
      <c r="OF2"/>
      <c r="OG2"/>
      <c r="OH2"/>
      <c r="OI2"/>
      <c r="OJ2"/>
      <c r="OK2"/>
      <c r="OL2"/>
      <c r="OM2"/>
      <c r="ON2"/>
      <c r="OO2"/>
      <c r="OP2"/>
      <c r="OQ2"/>
      <c r="OR2"/>
      <c r="OS2"/>
      <c r="OT2"/>
      <c r="OU2"/>
      <c r="OV2"/>
      <c r="OW2"/>
      <c r="OX2"/>
      <c r="OY2"/>
      <c r="OZ2"/>
      <c r="PA2"/>
      <c r="PB2"/>
      <c r="PC2"/>
      <c r="PD2"/>
      <c r="PE2"/>
      <c r="PF2"/>
      <c r="PG2"/>
      <c r="PH2"/>
      <c r="PI2"/>
      <c r="PJ2"/>
      <c r="PK2"/>
      <c r="PL2"/>
      <c r="PM2"/>
      <c r="PN2"/>
      <c r="PO2"/>
      <c r="PP2"/>
      <c r="PQ2"/>
      <c r="PR2"/>
      <c r="PS2"/>
      <c r="PT2"/>
      <c r="PU2"/>
      <c r="PV2"/>
      <c r="PW2"/>
      <c r="PX2"/>
      <c r="PY2"/>
      <c r="PZ2"/>
      <c r="QA2"/>
      <c r="QB2"/>
      <c r="QC2"/>
      <c r="QD2"/>
      <c r="QE2"/>
      <c r="QF2"/>
      <c r="QG2"/>
      <c r="QH2"/>
      <c r="QI2"/>
      <c r="QJ2"/>
      <c r="QK2"/>
      <c r="QL2"/>
      <c r="QM2"/>
      <c r="QN2"/>
      <c r="QO2"/>
      <c r="QP2"/>
      <c r="QQ2"/>
      <c r="QR2"/>
      <c r="QS2"/>
      <c r="QT2"/>
      <c r="QU2"/>
      <c r="QV2"/>
      <c r="QW2"/>
      <c r="QX2"/>
      <c r="QY2"/>
      <c r="QZ2"/>
      <c r="RA2"/>
      <c r="RB2"/>
      <c r="RC2"/>
      <c r="RD2"/>
      <c r="RE2"/>
      <c r="RF2"/>
      <c r="RG2"/>
      <c r="RH2"/>
      <c r="RI2"/>
      <c r="RJ2"/>
      <c r="RK2"/>
      <c r="RL2"/>
      <c r="RM2"/>
      <c r="RN2"/>
      <c r="RO2"/>
      <c r="RP2"/>
      <c r="RQ2"/>
      <c r="RR2"/>
      <c r="RS2"/>
      <c r="RT2"/>
      <c r="RU2"/>
      <c r="RV2"/>
      <c r="RW2"/>
      <c r="RX2"/>
      <c r="RY2"/>
      <c r="RZ2"/>
      <c r="SA2"/>
      <c r="SB2"/>
      <c r="SC2"/>
      <c r="SD2"/>
      <c r="SE2"/>
      <c r="SF2"/>
      <c r="SG2"/>
      <c r="SH2"/>
      <c r="SI2"/>
      <c r="SJ2"/>
      <c r="SK2"/>
      <c r="SL2"/>
      <c r="SM2"/>
      <c r="SN2"/>
      <c r="SO2"/>
      <c r="SP2"/>
      <c r="SQ2"/>
      <c r="SR2"/>
      <c r="SS2"/>
      <c r="ST2"/>
      <c r="SU2"/>
      <c r="SV2"/>
      <c r="SW2"/>
      <c r="SX2"/>
      <c r="SY2"/>
      <c r="SZ2"/>
      <c r="TA2"/>
      <c r="TB2"/>
      <c r="TC2"/>
      <c r="TD2"/>
      <c r="TE2"/>
      <c r="TF2"/>
      <c r="TG2"/>
      <c r="TH2"/>
      <c r="TI2"/>
      <c r="TJ2"/>
      <c r="TK2"/>
      <c r="TL2"/>
      <c r="TM2"/>
      <c r="TN2"/>
      <c r="TO2"/>
      <c r="TP2"/>
      <c r="TQ2"/>
      <c r="TR2"/>
      <c r="TS2"/>
      <c r="TT2"/>
      <c r="TU2"/>
      <c r="TV2"/>
      <c r="TW2"/>
      <c r="TX2"/>
      <c r="TY2"/>
      <c r="TZ2"/>
      <c r="UA2"/>
      <c r="UB2"/>
      <c r="UC2"/>
      <c r="UD2"/>
      <c r="UE2"/>
      <c r="UF2"/>
      <c r="UG2"/>
      <c r="UH2"/>
      <c r="UI2"/>
      <c r="UJ2"/>
      <c r="UK2"/>
      <c r="UL2"/>
      <c r="UM2"/>
      <c r="UN2"/>
      <c r="UO2"/>
      <c r="UP2"/>
      <c r="UQ2"/>
      <c r="UR2"/>
      <c r="US2"/>
      <c r="UT2"/>
      <c r="UU2"/>
      <c r="UV2"/>
      <c r="UW2"/>
      <c r="UX2"/>
      <c r="UY2"/>
      <c r="UZ2"/>
      <c r="VA2"/>
      <c r="VB2"/>
      <c r="VC2"/>
      <c r="VD2"/>
      <c r="VE2"/>
      <c r="VF2"/>
      <c r="VG2"/>
      <c r="VH2"/>
      <c r="VI2"/>
      <c r="VJ2"/>
      <c r="VK2"/>
      <c r="VL2"/>
      <c r="VM2"/>
      <c r="VN2"/>
      <c r="VO2"/>
      <c r="VP2"/>
      <c r="VQ2"/>
      <c r="VR2"/>
      <c r="VS2"/>
      <c r="VT2"/>
      <c r="VU2"/>
      <c r="VV2"/>
      <c r="VW2"/>
      <c r="VX2"/>
      <c r="VY2"/>
      <c r="VZ2"/>
      <c r="WA2"/>
      <c r="WB2"/>
      <c r="WC2"/>
      <c r="WD2"/>
      <c r="WE2"/>
      <c r="WF2"/>
      <c r="WG2"/>
      <c r="WH2"/>
      <c r="WI2"/>
      <c r="WJ2"/>
      <c r="WK2"/>
      <c r="WL2"/>
      <c r="WM2"/>
      <c r="WN2"/>
      <c r="WO2"/>
      <c r="WP2"/>
      <c r="WQ2"/>
      <c r="WR2"/>
      <c r="WS2"/>
      <c r="WT2"/>
      <c r="WU2"/>
      <c r="WV2"/>
      <c r="WW2"/>
      <c r="WX2"/>
      <c r="WY2"/>
      <c r="WZ2"/>
      <c r="XA2"/>
      <c r="XB2"/>
      <c r="XC2"/>
      <c r="XD2"/>
      <c r="XE2"/>
      <c r="XF2"/>
      <c r="XG2"/>
      <c r="XH2"/>
      <c r="XI2"/>
      <c r="XJ2"/>
      <c r="XK2"/>
      <c r="XL2"/>
      <c r="XM2"/>
      <c r="XN2"/>
      <c r="XO2"/>
      <c r="XP2"/>
      <c r="XQ2"/>
      <c r="XR2"/>
      <c r="XS2"/>
      <c r="XT2"/>
      <c r="XU2"/>
      <c r="XV2"/>
      <c r="XW2"/>
      <c r="XX2"/>
      <c r="XY2"/>
      <c r="XZ2"/>
      <c r="YA2"/>
      <c r="YB2"/>
      <c r="YC2"/>
      <c r="YD2"/>
      <c r="YE2"/>
      <c r="YF2"/>
      <c r="YG2"/>
      <c r="YH2"/>
      <c r="YI2"/>
      <c r="YJ2"/>
      <c r="YK2"/>
      <c r="YL2"/>
      <c r="YM2"/>
      <c r="YN2"/>
      <c r="YO2"/>
      <c r="YP2"/>
      <c r="YQ2"/>
      <c r="YR2"/>
      <c r="YS2"/>
      <c r="YT2"/>
      <c r="YU2"/>
      <c r="YV2"/>
      <c r="YW2"/>
      <c r="YX2"/>
      <c r="YY2"/>
      <c r="YZ2"/>
      <c r="ZA2"/>
      <c r="ZB2"/>
      <c r="ZC2"/>
      <c r="ZD2"/>
      <c r="ZE2"/>
      <c r="ZF2"/>
      <c r="ZG2"/>
      <c r="ZH2"/>
      <c r="ZI2"/>
      <c r="ZJ2"/>
      <c r="ZK2"/>
      <c r="ZL2"/>
      <c r="ZM2"/>
      <c r="ZN2"/>
      <c r="ZO2"/>
      <c r="ZP2"/>
      <c r="ZQ2"/>
      <c r="ZR2"/>
      <c r="ZS2"/>
      <c r="ZT2"/>
      <c r="ZU2"/>
      <c r="ZV2"/>
      <c r="ZW2"/>
      <c r="ZX2"/>
      <c r="ZY2"/>
      <c r="ZZ2"/>
      <c r="AAA2"/>
      <c r="AAB2"/>
      <c r="AAC2"/>
      <c r="AAD2"/>
      <c r="AAE2"/>
      <c r="AAF2"/>
      <c r="AAG2"/>
      <c r="AAH2"/>
      <c r="AAI2"/>
      <c r="AAJ2"/>
      <c r="AAK2"/>
      <c r="AAL2"/>
      <c r="AAM2"/>
      <c r="AAN2"/>
      <c r="AAO2"/>
      <c r="AAP2"/>
      <c r="AAQ2"/>
      <c r="AAR2"/>
      <c r="AAS2"/>
      <c r="AAT2"/>
      <c r="AAU2"/>
      <c r="AAV2"/>
      <c r="AAW2"/>
      <c r="AAX2"/>
      <c r="AAY2"/>
      <c r="AAZ2"/>
      <c r="ABA2"/>
      <c r="ABB2"/>
      <c r="ABC2"/>
      <c r="ABD2"/>
      <c r="ABE2"/>
      <c r="ABF2"/>
      <c r="ABG2"/>
      <c r="ABH2"/>
      <c r="ABI2"/>
      <c r="ABJ2"/>
      <c r="ABK2"/>
      <c r="ABL2"/>
      <c r="ABM2"/>
      <c r="ABN2"/>
      <c r="ABO2"/>
      <c r="ABP2"/>
      <c r="ABQ2"/>
      <c r="ABR2"/>
      <c r="ABS2"/>
      <c r="ABT2"/>
      <c r="ABU2"/>
      <c r="ABV2"/>
      <c r="ABW2"/>
      <c r="ABX2"/>
      <c r="ABY2"/>
      <c r="ABZ2"/>
      <c r="ACA2"/>
      <c r="ACB2"/>
      <c r="ACC2"/>
      <c r="ACD2"/>
      <c r="ACE2"/>
      <c r="ACF2"/>
      <c r="ACG2"/>
      <c r="ACH2"/>
      <c r="ACI2"/>
      <c r="ACJ2"/>
      <c r="ACK2"/>
      <c r="ACL2"/>
      <c r="ACM2"/>
      <c r="ACN2"/>
      <c r="ACO2"/>
      <c r="ACP2"/>
      <c r="ACQ2"/>
      <c r="ACR2"/>
      <c r="ACS2"/>
      <c r="ACT2"/>
      <c r="ACU2"/>
      <c r="ACV2"/>
      <c r="ACW2"/>
      <c r="ACX2"/>
      <c r="ACY2"/>
      <c r="ACZ2"/>
      <c r="ADA2"/>
      <c r="ADB2"/>
      <c r="ADC2"/>
      <c r="ADD2"/>
      <c r="ADE2"/>
      <c r="ADF2"/>
      <c r="ADG2"/>
      <c r="ADH2"/>
      <c r="ADI2"/>
      <c r="ADJ2"/>
      <c r="ADK2"/>
      <c r="ADL2"/>
      <c r="ADM2"/>
      <c r="ADN2"/>
      <c r="ADO2"/>
      <c r="ADP2"/>
      <c r="ADQ2"/>
      <c r="ADR2"/>
      <c r="ADS2"/>
      <c r="ADT2"/>
      <c r="ADU2"/>
      <c r="ADV2"/>
      <c r="ADW2"/>
      <c r="ADX2"/>
      <c r="ADY2"/>
      <c r="ADZ2"/>
      <c r="AEA2"/>
      <c r="AEB2"/>
      <c r="AEC2"/>
      <c r="AED2"/>
      <c r="AEE2"/>
      <c r="AEF2"/>
      <c r="AEG2"/>
      <c r="AEH2"/>
      <c r="AEI2"/>
      <c r="AEJ2"/>
      <c r="AEK2"/>
      <c r="AEL2"/>
      <c r="AEM2"/>
      <c r="AEN2"/>
      <c r="AEO2"/>
      <c r="AEP2"/>
      <c r="AEQ2"/>
      <c r="AER2"/>
      <c r="AES2"/>
      <c r="AET2"/>
      <c r="AEU2"/>
      <c r="AEV2"/>
      <c r="AEW2"/>
      <c r="AEX2"/>
      <c r="AEY2"/>
      <c r="AEZ2"/>
      <c r="AFA2"/>
      <c r="AFB2"/>
      <c r="AFC2"/>
      <c r="AFD2"/>
      <c r="AFE2"/>
      <c r="AFF2"/>
      <c r="AFG2"/>
      <c r="AFH2"/>
      <c r="AFI2"/>
      <c r="AFJ2"/>
      <c r="AFK2"/>
      <c r="AFL2"/>
      <c r="AFM2"/>
      <c r="AFN2"/>
      <c r="AFO2"/>
      <c r="AFP2"/>
      <c r="AFQ2"/>
      <c r="AFR2"/>
      <c r="AFS2"/>
      <c r="AFT2"/>
      <c r="AFU2"/>
      <c r="AFV2"/>
      <c r="AFW2"/>
      <c r="AFX2"/>
      <c r="AFY2"/>
      <c r="AFZ2"/>
      <c r="AGA2"/>
      <c r="AGB2"/>
      <c r="AGC2"/>
      <c r="AGD2"/>
      <c r="AGE2"/>
      <c r="AGF2"/>
      <c r="AGG2"/>
      <c r="AGH2"/>
      <c r="AGI2"/>
      <c r="AGJ2"/>
      <c r="AGK2"/>
      <c r="AGL2"/>
      <c r="AGM2"/>
      <c r="AGN2"/>
      <c r="AGO2"/>
      <c r="AGP2"/>
      <c r="AGQ2"/>
      <c r="AGR2"/>
      <c r="AGS2"/>
      <c r="AGT2"/>
      <c r="AGU2"/>
      <c r="AGV2"/>
      <c r="AGW2"/>
      <c r="AGX2"/>
      <c r="AGY2"/>
      <c r="AGZ2"/>
      <c r="AHA2"/>
      <c r="AHB2"/>
      <c r="AHC2"/>
      <c r="AHD2"/>
      <c r="AHE2"/>
      <c r="AHF2"/>
      <c r="AHG2"/>
      <c r="AHH2"/>
      <c r="AHI2"/>
      <c r="AHJ2"/>
      <c r="AHK2"/>
      <c r="AHL2"/>
      <c r="AHM2"/>
      <c r="AHN2"/>
      <c r="AHO2"/>
      <c r="AHP2"/>
      <c r="AHQ2"/>
      <c r="AHR2"/>
      <c r="AHS2"/>
      <c r="AHT2"/>
      <c r="AHU2"/>
      <c r="AHV2"/>
      <c r="AHW2"/>
      <c r="AHX2"/>
      <c r="AHY2"/>
      <c r="AHZ2"/>
      <c r="AIA2"/>
      <c r="AIB2"/>
      <c r="AIC2"/>
      <c r="AID2"/>
      <c r="AIE2"/>
      <c r="AIF2"/>
      <c r="AIG2"/>
      <c r="AIH2"/>
      <c r="AII2"/>
      <c r="AIJ2"/>
      <c r="AIK2"/>
      <c r="AIL2"/>
      <c r="AIM2"/>
      <c r="AIN2"/>
      <c r="AIO2"/>
      <c r="AIP2"/>
      <c r="AIQ2"/>
      <c r="AIR2"/>
      <c r="AIS2"/>
      <c r="AIT2"/>
      <c r="AIU2"/>
      <c r="AIV2"/>
      <c r="AIW2"/>
      <c r="AIX2"/>
      <c r="AIY2"/>
      <c r="AIZ2"/>
      <c r="AJA2"/>
      <c r="AJB2"/>
      <c r="AJC2"/>
      <c r="AJD2"/>
      <c r="AJE2"/>
      <c r="AJF2"/>
      <c r="AJG2"/>
      <c r="AJH2"/>
      <c r="AJI2"/>
      <c r="AJJ2"/>
      <c r="AJK2"/>
      <c r="AJL2"/>
      <c r="AJM2"/>
      <c r="AJN2"/>
      <c r="AJO2"/>
      <c r="AJP2"/>
      <c r="AJQ2"/>
      <c r="AJR2"/>
      <c r="AJS2"/>
      <c r="AJT2"/>
      <c r="AJU2"/>
      <c r="AJV2"/>
      <c r="AJW2"/>
      <c r="AJX2"/>
      <c r="AJY2"/>
      <c r="AJZ2"/>
      <c r="AKA2"/>
      <c r="AKB2"/>
      <c r="AKC2"/>
      <c r="AKD2"/>
      <c r="AKE2"/>
      <c r="AKF2"/>
      <c r="AKG2"/>
      <c r="AKH2"/>
      <c r="AKI2"/>
      <c r="AKJ2"/>
      <c r="AKK2"/>
      <c r="AKL2"/>
      <c r="AKM2"/>
      <c r="AKN2"/>
      <c r="AKO2"/>
      <c r="AKP2"/>
      <c r="AKQ2"/>
      <c r="AKR2"/>
      <c r="AKS2"/>
      <c r="AKT2"/>
      <c r="AKU2"/>
      <c r="AKV2"/>
      <c r="AKW2"/>
      <c r="AKX2"/>
      <c r="AKY2"/>
      <c r="AKZ2"/>
      <c r="ALA2"/>
      <c r="ALB2"/>
      <c r="ALC2"/>
      <c r="ALD2"/>
      <c r="ALE2"/>
      <c r="ALF2"/>
      <c r="ALG2"/>
      <c r="ALH2"/>
      <c r="ALI2"/>
      <c r="ALJ2"/>
      <c r="ALK2"/>
      <c r="ALL2"/>
      <c r="ALM2"/>
      <c r="ALN2"/>
      <c r="ALO2"/>
      <c r="ALP2"/>
      <c r="ALQ2"/>
      <c r="ALR2"/>
      <c r="ALS2"/>
      <c r="ALT2"/>
      <c r="ALU2"/>
      <c r="ALV2"/>
      <c r="ALW2"/>
      <c r="ALX2"/>
      <c r="ALY2"/>
      <c r="ALZ2"/>
      <c r="AMA2"/>
      <c r="AMB2"/>
      <c r="AMC2"/>
      <c r="AMD2"/>
      <c r="AME2"/>
      <c r="AMF2"/>
      <c r="AMG2"/>
      <c r="AMH2"/>
      <c r="AMI2"/>
      <c r="AMJ2"/>
      <c r="AMK2"/>
      <c r="AML2"/>
      <c r="AMM2"/>
      <c r="AMN2"/>
      <c r="AMO2"/>
      <c r="AMP2"/>
      <c r="AMQ2"/>
      <c r="AMR2"/>
      <c r="AMS2"/>
      <c r="AMT2"/>
      <c r="AMU2"/>
      <c r="AMV2"/>
      <c r="AMW2"/>
      <c r="AMX2"/>
    </row>
    <row r="3" spans="1:1038" s="2" customFormat="1" ht="72" customHeight="1" thickBot="1">
      <c r="A3" s="214" t="s">
        <v>106</v>
      </c>
      <c r="B3" s="214"/>
      <c r="C3" s="214"/>
      <c r="D3" s="214"/>
      <c r="E3" s="219" t="s">
        <v>60</v>
      </c>
      <c r="F3" s="220"/>
      <c r="G3" s="221" t="s">
        <v>61</v>
      </c>
      <c r="H3" s="222"/>
      <c r="I3" s="215" t="s">
        <v>26</v>
      </c>
      <c r="J3" s="75"/>
      <c r="K3" s="75"/>
      <c r="L3" s="64"/>
      <c r="M3" s="60"/>
      <c r="N3" s="60"/>
      <c r="O3" s="6"/>
      <c r="P3" s="5"/>
      <c r="Q3" s="60"/>
      <c r="R3" s="60"/>
      <c r="S3" s="6"/>
      <c r="T3" s="5"/>
      <c r="U3" s="60"/>
      <c r="V3" s="60"/>
      <c r="W3" s="6"/>
      <c r="X3" s="7"/>
      <c r="Y3" s="60"/>
      <c r="Z3" s="60"/>
      <c r="AA3" s="61"/>
      <c r="AB3" s="7"/>
      <c r="AC3" s="60"/>
      <c r="AD3" s="60"/>
      <c r="AE3" s="61"/>
      <c r="AF3" s="48"/>
      <c r="AG3" s="49"/>
      <c r="AH3" s="49"/>
      <c r="AI3" s="62"/>
      <c r="AJ3" s="48"/>
      <c r="AK3" s="49"/>
      <c r="AL3" s="49"/>
      <c r="AM3" s="62"/>
      <c r="AN3" s="48"/>
      <c r="AO3" s="49"/>
      <c r="AP3" s="49"/>
      <c r="AQ3" s="50"/>
      <c r="AR3" s="76"/>
      <c r="AS3" s="77"/>
      <c r="AT3" s="77"/>
      <c r="AU3" s="77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  <c r="IO3"/>
      <c r="IP3"/>
      <c r="IQ3"/>
      <c r="IR3"/>
      <c r="IS3"/>
      <c r="IT3"/>
      <c r="IU3"/>
      <c r="IV3"/>
      <c r="IW3"/>
      <c r="IX3"/>
      <c r="IY3"/>
      <c r="IZ3"/>
      <c r="JA3"/>
      <c r="JB3"/>
      <c r="JC3"/>
      <c r="JD3"/>
      <c r="JE3"/>
      <c r="JF3"/>
      <c r="JG3"/>
      <c r="JH3"/>
      <c r="JI3"/>
      <c r="JJ3"/>
      <c r="JK3"/>
      <c r="JL3"/>
      <c r="JM3"/>
      <c r="JN3"/>
      <c r="JO3"/>
      <c r="JP3"/>
      <c r="JQ3"/>
      <c r="JR3"/>
      <c r="JS3"/>
      <c r="JT3"/>
      <c r="JU3"/>
      <c r="JV3"/>
      <c r="JW3"/>
      <c r="JX3"/>
      <c r="JY3"/>
      <c r="JZ3"/>
      <c r="KA3"/>
      <c r="KB3"/>
      <c r="KC3"/>
      <c r="KD3"/>
      <c r="KE3"/>
      <c r="KF3"/>
      <c r="KG3"/>
      <c r="KH3"/>
      <c r="KI3"/>
      <c r="KJ3"/>
      <c r="KK3"/>
      <c r="KL3"/>
      <c r="KM3"/>
      <c r="KN3"/>
      <c r="KO3"/>
      <c r="KP3"/>
      <c r="KQ3"/>
      <c r="KR3"/>
      <c r="KS3"/>
      <c r="KT3"/>
      <c r="KU3"/>
      <c r="KV3"/>
      <c r="KW3"/>
      <c r="KX3"/>
      <c r="KY3"/>
      <c r="KZ3"/>
      <c r="LA3"/>
      <c r="LB3"/>
      <c r="LC3"/>
      <c r="LD3"/>
      <c r="LE3"/>
      <c r="LF3"/>
      <c r="LG3"/>
      <c r="LH3"/>
      <c r="LI3"/>
      <c r="LJ3"/>
      <c r="LK3"/>
      <c r="LL3"/>
      <c r="LM3"/>
      <c r="LN3"/>
      <c r="LO3"/>
      <c r="LP3"/>
      <c r="LQ3"/>
      <c r="LR3"/>
      <c r="LS3"/>
      <c r="LT3"/>
      <c r="LU3"/>
      <c r="LV3"/>
      <c r="LW3"/>
      <c r="LX3"/>
      <c r="LY3"/>
      <c r="LZ3"/>
      <c r="MA3"/>
      <c r="MB3"/>
      <c r="MC3"/>
      <c r="MD3"/>
      <c r="ME3"/>
      <c r="MF3"/>
      <c r="MG3"/>
      <c r="MH3"/>
      <c r="MI3"/>
      <c r="MJ3"/>
      <c r="MK3"/>
      <c r="ML3"/>
      <c r="MM3"/>
      <c r="MN3"/>
      <c r="MO3"/>
      <c r="MP3"/>
      <c r="MQ3"/>
      <c r="MR3"/>
      <c r="MS3"/>
      <c r="MT3"/>
      <c r="MU3"/>
      <c r="MV3"/>
      <c r="MW3"/>
      <c r="MX3"/>
      <c r="MY3"/>
      <c r="MZ3"/>
      <c r="NA3"/>
      <c r="NB3"/>
      <c r="NC3"/>
      <c r="ND3"/>
      <c r="NE3"/>
      <c r="NF3"/>
      <c r="NG3"/>
      <c r="NH3"/>
      <c r="NI3"/>
      <c r="NJ3"/>
      <c r="NK3"/>
      <c r="NL3"/>
      <c r="NM3"/>
      <c r="NN3"/>
      <c r="NO3"/>
      <c r="NP3"/>
      <c r="NQ3"/>
      <c r="NR3"/>
      <c r="NS3"/>
      <c r="NT3"/>
      <c r="NU3"/>
      <c r="NV3"/>
      <c r="NW3"/>
      <c r="NX3"/>
      <c r="NY3"/>
      <c r="NZ3"/>
      <c r="OA3"/>
      <c r="OB3"/>
      <c r="OC3"/>
      <c r="OD3"/>
      <c r="OE3"/>
      <c r="OF3"/>
      <c r="OG3"/>
      <c r="OH3"/>
      <c r="OI3"/>
      <c r="OJ3"/>
      <c r="OK3"/>
      <c r="OL3"/>
      <c r="OM3"/>
      <c r="ON3"/>
      <c r="OO3"/>
      <c r="OP3"/>
      <c r="OQ3"/>
      <c r="OR3"/>
      <c r="OS3"/>
      <c r="OT3"/>
      <c r="OU3"/>
      <c r="OV3"/>
      <c r="OW3"/>
      <c r="OX3"/>
      <c r="OY3"/>
      <c r="OZ3"/>
      <c r="PA3"/>
      <c r="PB3"/>
      <c r="PC3"/>
      <c r="PD3"/>
      <c r="PE3"/>
      <c r="PF3"/>
      <c r="PG3"/>
      <c r="PH3"/>
      <c r="PI3"/>
      <c r="PJ3"/>
      <c r="PK3"/>
      <c r="PL3"/>
      <c r="PM3"/>
      <c r="PN3"/>
      <c r="PO3"/>
      <c r="PP3"/>
      <c r="PQ3"/>
      <c r="PR3"/>
      <c r="PS3"/>
      <c r="PT3"/>
      <c r="PU3"/>
      <c r="PV3"/>
      <c r="PW3"/>
      <c r="PX3"/>
      <c r="PY3"/>
      <c r="PZ3"/>
      <c r="QA3"/>
      <c r="QB3"/>
      <c r="QC3"/>
      <c r="QD3"/>
      <c r="QE3"/>
      <c r="QF3"/>
      <c r="QG3"/>
      <c r="QH3"/>
      <c r="QI3"/>
      <c r="QJ3"/>
      <c r="QK3"/>
      <c r="QL3"/>
      <c r="QM3"/>
      <c r="QN3"/>
      <c r="QO3"/>
      <c r="QP3"/>
      <c r="QQ3"/>
      <c r="QR3"/>
      <c r="QS3"/>
      <c r="QT3"/>
      <c r="QU3"/>
      <c r="QV3"/>
      <c r="QW3"/>
      <c r="QX3"/>
      <c r="QY3"/>
      <c r="QZ3"/>
      <c r="RA3"/>
      <c r="RB3"/>
      <c r="RC3"/>
      <c r="RD3"/>
      <c r="RE3"/>
      <c r="RF3"/>
      <c r="RG3"/>
      <c r="RH3"/>
      <c r="RI3"/>
      <c r="RJ3"/>
      <c r="RK3"/>
      <c r="RL3"/>
      <c r="RM3"/>
      <c r="RN3"/>
      <c r="RO3"/>
      <c r="RP3"/>
      <c r="RQ3"/>
      <c r="RR3"/>
      <c r="RS3"/>
      <c r="RT3"/>
      <c r="RU3"/>
      <c r="RV3"/>
      <c r="RW3"/>
      <c r="RX3"/>
      <c r="RY3"/>
      <c r="RZ3"/>
      <c r="SA3"/>
      <c r="SB3"/>
      <c r="SC3"/>
      <c r="SD3"/>
      <c r="SE3"/>
      <c r="SF3"/>
      <c r="SG3"/>
      <c r="SH3"/>
      <c r="SI3"/>
      <c r="SJ3"/>
      <c r="SK3"/>
      <c r="SL3"/>
      <c r="SM3"/>
      <c r="SN3"/>
      <c r="SO3"/>
      <c r="SP3"/>
      <c r="SQ3"/>
      <c r="SR3"/>
      <c r="SS3"/>
      <c r="ST3"/>
      <c r="SU3"/>
      <c r="SV3"/>
      <c r="SW3"/>
      <c r="SX3"/>
      <c r="SY3"/>
      <c r="SZ3"/>
      <c r="TA3"/>
      <c r="TB3"/>
      <c r="TC3"/>
      <c r="TD3"/>
      <c r="TE3"/>
      <c r="TF3"/>
      <c r="TG3"/>
      <c r="TH3"/>
      <c r="TI3"/>
      <c r="TJ3"/>
      <c r="TK3"/>
      <c r="TL3"/>
      <c r="TM3"/>
      <c r="TN3"/>
      <c r="TO3"/>
      <c r="TP3"/>
      <c r="TQ3"/>
      <c r="TR3"/>
      <c r="TS3"/>
      <c r="TT3"/>
      <c r="TU3"/>
      <c r="TV3"/>
      <c r="TW3"/>
      <c r="TX3"/>
      <c r="TY3"/>
      <c r="TZ3"/>
      <c r="UA3"/>
      <c r="UB3"/>
      <c r="UC3"/>
      <c r="UD3"/>
      <c r="UE3"/>
      <c r="UF3"/>
      <c r="UG3"/>
      <c r="UH3"/>
      <c r="UI3"/>
      <c r="UJ3"/>
      <c r="UK3"/>
      <c r="UL3"/>
      <c r="UM3"/>
      <c r="UN3"/>
      <c r="UO3"/>
      <c r="UP3"/>
      <c r="UQ3"/>
      <c r="UR3"/>
      <c r="US3"/>
      <c r="UT3"/>
      <c r="UU3"/>
      <c r="UV3"/>
      <c r="UW3"/>
      <c r="UX3"/>
      <c r="UY3"/>
      <c r="UZ3"/>
      <c r="VA3"/>
      <c r="VB3"/>
      <c r="VC3"/>
      <c r="VD3"/>
      <c r="VE3"/>
      <c r="VF3"/>
      <c r="VG3"/>
      <c r="VH3"/>
      <c r="VI3"/>
      <c r="VJ3"/>
      <c r="VK3"/>
      <c r="VL3"/>
      <c r="VM3"/>
      <c r="VN3"/>
      <c r="VO3"/>
      <c r="VP3"/>
      <c r="VQ3"/>
      <c r="VR3"/>
      <c r="VS3"/>
      <c r="VT3"/>
      <c r="VU3"/>
      <c r="VV3"/>
      <c r="VW3"/>
      <c r="VX3"/>
      <c r="VY3"/>
      <c r="VZ3"/>
      <c r="WA3"/>
      <c r="WB3"/>
      <c r="WC3"/>
      <c r="WD3"/>
      <c r="WE3"/>
      <c r="WF3"/>
      <c r="WG3"/>
      <c r="WH3"/>
      <c r="WI3"/>
      <c r="WJ3"/>
      <c r="WK3"/>
      <c r="WL3"/>
      <c r="WM3"/>
      <c r="WN3"/>
      <c r="WO3"/>
      <c r="WP3"/>
      <c r="WQ3"/>
      <c r="WR3"/>
      <c r="WS3"/>
      <c r="WT3"/>
      <c r="WU3"/>
      <c r="WV3"/>
      <c r="WW3"/>
      <c r="WX3"/>
      <c r="WY3"/>
      <c r="WZ3"/>
      <c r="XA3"/>
      <c r="XB3"/>
      <c r="XC3"/>
      <c r="XD3"/>
      <c r="XE3"/>
      <c r="XF3"/>
      <c r="XG3"/>
      <c r="XH3"/>
      <c r="XI3"/>
      <c r="XJ3"/>
      <c r="XK3"/>
      <c r="XL3"/>
      <c r="XM3"/>
      <c r="XN3"/>
      <c r="XO3"/>
      <c r="XP3"/>
      <c r="XQ3"/>
      <c r="XR3"/>
      <c r="XS3"/>
      <c r="XT3"/>
      <c r="XU3"/>
      <c r="XV3"/>
      <c r="XW3"/>
      <c r="XX3"/>
      <c r="XY3"/>
      <c r="XZ3"/>
      <c r="YA3"/>
      <c r="YB3"/>
      <c r="YC3"/>
      <c r="YD3"/>
      <c r="YE3"/>
      <c r="YF3"/>
      <c r="YG3"/>
      <c r="YH3"/>
      <c r="YI3"/>
      <c r="YJ3"/>
      <c r="YK3"/>
      <c r="YL3"/>
      <c r="YM3"/>
      <c r="YN3"/>
      <c r="YO3"/>
      <c r="YP3"/>
      <c r="YQ3"/>
      <c r="YR3"/>
      <c r="YS3"/>
      <c r="YT3"/>
      <c r="YU3"/>
      <c r="YV3"/>
      <c r="YW3"/>
      <c r="YX3"/>
      <c r="YY3"/>
      <c r="YZ3"/>
      <c r="ZA3"/>
      <c r="ZB3"/>
      <c r="ZC3"/>
      <c r="ZD3"/>
      <c r="ZE3"/>
      <c r="ZF3"/>
      <c r="ZG3"/>
      <c r="ZH3"/>
      <c r="ZI3"/>
      <c r="ZJ3"/>
      <c r="ZK3"/>
      <c r="ZL3"/>
      <c r="ZM3"/>
      <c r="ZN3"/>
      <c r="ZO3"/>
      <c r="ZP3"/>
      <c r="ZQ3"/>
      <c r="ZR3"/>
      <c r="ZS3"/>
      <c r="ZT3"/>
      <c r="ZU3"/>
      <c r="ZV3"/>
      <c r="ZW3"/>
      <c r="ZX3"/>
      <c r="ZY3"/>
      <c r="ZZ3"/>
      <c r="AAA3"/>
      <c r="AAB3"/>
      <c r="AAC3"/>
      <c r="AAD3"/>
      <c r="AAE3"/>
      <c r="AAF3"/>
      <c r="AAG3"/>
      <c r="AAH3"/>
      <c r="AAI3"/>
      <c r="AAJ3"/>
      <c r="AAK3"/>
      <c r="AAL3"/>
      <c r="AAM3"/>
      <c r="AAN3"/>
      <c r="AAO3"/>
      <c r="AAP3"/>
      <c r="AAQ3"/>
      <c r="AAR3"/>
      <c r="AAS3"/>
      <c r="AAT3"/>
      <c r="AAU3"/>
      <c r="AAV3"/>
      <c r="AAW3"/>
      <c r="AAX3"/>
      <c r="AAY3"/>
      <c r="AAZ3"/>
      <c r="ABA3"/>
      <c r="ABB3"/>
      <c r="ABC3"/>
      <c r="ABD3"/>
      <c r="ABE3"/>
      <c r="ABF3"/>
      <c r="ABG3"/>
      <c r="ABH3"/>
      <c r="ABI3"/>
      <c r="ABJ3"/>
      <c r="ABK3"/>
      <c r="ABL3"/>
      <c r="ABM3"/>
      <c r="ABN3"/>
      <c r="ABO3"/>
      <c r="ABP3"/>
      <c r="ABQ3"/>
      <c r="ABR3"/>
      <c r="ABS3"/>
      <c r="ABT3"/>
      <c r="ABU3"/>
      <c r="ABV3"/>
      <c r="ABW3"/>
      <c r="ABX3"/>
      <c r="ABY3"/>
      <c r="ABZ3"/>
      <c r="ACA3"/>
      <c r="ACB3"/>
      <c r="ACC3"/>
      <c r="ACD3"/>
      <c r="ACE3"/>
      <c r="ACF3"/>
      <c r="ACG3"/>
      <c r="ACH3"/>
      <c r="ACI3"/>
      <c r="ACJ3"/>
      <c r="ACK3"/>
      <c r="ACL3"/>
      <c r="ACM3"/>
      <c r="ACN3"/>
      <c r="ACO3"/>
      <c r="ACP3"/>
      <c r="ACQ3"/>
      <c r="ACR3"/>
      <c r="ACS3"/>
      <c r="ACT3"/>
      <c r="ACU3"/>
      <c r="ACV3"/>
      <c r="ACW3"/>
      <c r="ACX3"/>
      <c r="ACY3"/>
      <c r="ACZ3"/>
      <c r="ADA3"/>
      <c r="ADB3"/>
      <c r="ADC3"/>
      <c r="ADD3"/>
      <c r="ADE3"/>
      <c r="ADF3"/>
      <c r="ADG3"/>
      <c r="ADH3"/>
      <c r="ADI3"/>
      <c r="ADJ3"/>
      <c r="ADK3"/>
      <c r="ADL3"/>
      <c r="ADM3"/>
      <c r="ADN3"/>
      <c r="ADO3"/>
      <c r="ADP3"/>
      <c r="ADQ3"/>
      <c r="ADR3"/>
      <c r="ADS3"/>
      <c r="ADT3"/>
      <c r="ADU3"/>
      <c r="ADV3"/>
      <c r="ADW3"/>
      <c r="ADX3"/>
      <c r="ADY3"/>
      <c r="ADZ3"/>
      <c r="AEA3"/>
      <c r="AEB3"/>
      <c r="AEC3"/>
      <c r="AED3"/>
      <c r="AEE3"/>
      <c r="AEF3"/>
      <c r="AEG3"/>
      <c r="AEH3"/>
      <c r="AEI3"/>
      <c r="AEJ3"/>
      <c r="AEK3"/>
      <c r="AEL3"/>
      <c r="AEM3"/>
      <c r="AEN3"/>
      <c r="AEO3"/>
      <c r="AEP3"/>
      <c r="AEQ3"/>
      <c r="AER3"/>
      <c r="AES3"/>
      <c r="AET3"/>
      <c r="AEU3"/>
      <c r="AEV3"/>
      <c r="AEW3"/>
      <c r="AEX3"/>
      <c r="AEY3"/>
      <c r="AEZ3"/>
      <c r="AFA3"/>
      <c r="AFB3"/>
      <c r="AFC3"/>
      <c r="AFD3"/>
      <c r="AFE3"/>
      <c r="AFF3"/>
      <c r="AFG3"/>
      <c r="AFH3"/>
      <c r="AFI3"/>
      <c r="AFJ3"/>
      <c r="AFK3"/>
      <c r="AFL3"/>
      <c r="AFM3"/>
      <c r="AFN3"/>
      <c r="AFO3"/>
      <c r="AFP3"/>
      <c r="AFQ3"/>
      <c r="AFR3"/>
      <c r="AFS3"/>
      <c r="AFT3"/>
      <c r="AFU3"/>
      <c r="AFV3"/>
      <c r="AFW3"/>
      <c r="AFX3"/>
      <c r="AFY3"/>
      <c r="AFZ3"/>
      <c r="AGA3"/>
      <c r="AGB3"/>
      <c r="AGC3"/>
      <c r="AGD3"/>
      <c r="AGE3"/>
      <c r="AGF3"/>
      <c r="AGG3"/>
      <c r="AGH3"/>
      <c r="AGI3"/>
      <c r="AGJ3"/>
      <c r="AGK3"/>
      <c r="AGL3"/>
      <c r="AGM3"/>
      <c r="AGN3"/>
      <c r="AGO3"/>
      <c r="AGP3"/>
      <c r="AGQ3"/>
      <c r="AGR3"/>
      <c r="AGS3"/>
      <c r="AGT3"/>
      <c r="AGU3"/>
      <c r="AGV3"/>
      <c r="AGW3"/>
      <c r="AGX3"/>
      <c r="AGY3"/>
      <c r="AGZ3"/>
      <c r="AHA3"/>
      <c r="AHB3"/>
      <c r="AHC3"/>
      <c r="AHD3"/>
      <c r="AHE3"/>
      <c r="AHF3"/>
      <c r="AHG3"/>
      <c r="AHH3"/>
      <c r="AHI3"/>
      <c r="AHJ3"/>
      <c r="AHK3"/>
      <c r="AHL3"/>
      <c r="AHM3"/>
      <c r="AHN3"/>
      <c r="AHO3"/>
      <c r="AHP3"/>
      <c r="AHQ3"/>
      <c r="AHR3"/>
      <c r="AHS3"/>
      <c r="AHT3"/>
      <c r="AHU3"/>
      <c r="AHV3"/>
      <c r="AHW3"/>
      <c r="AHX3"/>
      <c r="AHY3"/>
      <c r="AHZ3"/>
      <c r="AIA3"/>
      <c r="AIB3"/>
      <c r="AIC3"/>
      <c r="AID3"/>
      <c r="AIE3"/>
      <c r="AIF3"/>
      <c r="AIG3"/>
      <c r="AIH3"/>
      <c r="AII3"/>
      <c r="AIJ3"/>
      <c r="AIK3"/>
      <c r="AIL3"/>
      <c r="AIM3"/>
      <c r="AIN3"/>
      <c r="AIO3"/>
      <c r="AIP3"/>
      <c r="AIQ3"/>
      <c r="AIR3"/>
      <c r="AIS3"/>
      <c r="AIT3"/>
      <c r="AIU3"/>
      <c r="AIV3"/>
      <c r="AIW3"/>
      <c r="AIX3"/>
      <c r="AIY3"/>
      <c r="AIZ3"/>
      <c r="AJA3"/>
      <c r="AJB3"/>
      <c r="AJC3"/>
      <c r="AJD3"/>
      <c r="AJE3"/>
      <c r="AJF3"/>
      <c r="AJG3"/>
      <c r="AJH3"/>
      <c r="AJI3"/>
      <c r="AJJ3"/>
      <c r="AJK3"/>
      <c r="AJL3"/>
      <c r="AJM3"/>
      <c r="AJN3"/>
      <c r="AJO3"/>
      <c r="AJP3"/>
      <c r="AJQ3"/>
      <c r="AJR3"/>
      <c r="AJS3"/>
      <c r="AJT3"/>
      <c r="AJU3"/>
      <c r="AJV3"/>
      <c r="AJW3"/>
      <c r="AJX3"/>
      <c r="AJY3"/>
      <c r="AJZ3"/>
      <c r="AKA3"/>
      <c r="AKB3"/>
      <c r="AKC3"/>
      <c r="AKD3"/>
      <c r="AKE3"/>
      <c r="AKF3"/>
      <c r="AKG3"/>
      <c r="AKH3"/>
      <c r="AKI3"/>
      <c r="AKJ3"/>
      <c r="AKK3"/>
      <c r="AKL3"/>
      <c r="AKM3"/>
      <c r="AKN3"/>
      <c r="AKO3"/>
      <c r="AKP3"/>
      <c r="AKQ3"/>
      <c r="AKR3"/>
      <c r="AKS3"/>
      <c r="AKT3"/>
      <c r="AKU3"/>
      <c r="AKV3"/>
      <c r="AKW3"/>
      <c r="AKX3"/>
      <c r="AKY3"/>
      <c r="AKZ3"/>
      <c r="ALA3"/>
      <c r="ALB3"/>
      <c r="ALC3"/>
      <c r="ALD3"/>
      <c r="ALE3"/>
      <c r="ALF3"/>
      <c r="ALG3"/>
      <c r="ALH3"/>
      <c r="ALI3"/>
      <c r="ALJ3"/>
      <c r="ALK3"/>
      <c r="ALL3"/>
      <c r="ALM3"/>
      <c r="ALN3"/>
      <c r="ALO3"/>
      <c r="ALP3"/>
      <c r="ALQ3"/>
      <c r="ALR3"/>
      <c r="ALS3"/>
      <c r="ALT3"/>
      <c r="ALU3"/>
      <c r="ALV3"/>
      <c r="ALW3"/>
      <c r="ALX3"/>
      <c r="ALY3"/>
      <c r="ALZ3"/>
      <c r="AMA3"/>
      <c r="AMB3"/>
      <c r="AMC3"/>
      <c r="AMD3"/>
      <c r="AME3"/>
      <c r="AMF3"/>
      <c r="AMG3"/>
      <c r="AMH3"/>
      <c r="AMI3"/>
      <c r="AMJ3"/>
      <c r="AMK3"/>
      <c r="AML3"/>
      <c r="AMM3"/>
      <c r="AMN3"/>
      <c r="AMO3"/>
      <c r="AMP3"/>
      <c r="AMQ3"/>
      <c r="AMR3"/>
      <c r="AMS3"/>
      <c r="AMT3"/>
      <c r="AMU3"/>
      <c r="AMV3"/>
      <c r="AMW3"/>
      <c r="AMX3"/>
    </row>
    <row r="4" spans="1:1038" s="109" customFormat="1" ht="46.5">
      <c r="A4" s="73" t="s">
        <v>0</v>
      </c>
      <c r="B4" s="73" t="s">
        <v>1</v>
      </c>
      <c r="C4" s="73" t="s">
        <v>2</v>
      </c>
      <c r="D4" s="73" t="s">
        <v>25</v>
      </c>
      <c r="E4" s="176" t="s">
        <v>94</v>
      </c>
      <c r="F4" s="176" t="s">
        <v>27</v>
      </c>
      <c r="G4" s="176" t="s">
        <v>94</v>
      </c>
      <c r="H4" s="176" t="s">
        <v>27</v>
      </c>
      <c r="I4" s="216"/>
      <c r="J4" s="107"/>
      <c r="K4" s="108"/>
      <c r="L4" s="98" t="s">
        <v>3</v>
      </c>
      <c r="M4" s="99" t="s">
        <v>4</v>
      </c>
      <c r="N4" s="99" t="s">
        <v>5</v>
      </c>
      <c r="O4" s="100" t="s">
        <v>6</v>
      </c>
      <c r="P4" s="98" t="s">
        <v>3</v>
      </c>
      <c r="Q4" s="99" t="s">
        <v>4</v>
      </c>
      <c r="R4" s="99" t="s">
        <v>5</v>
      </c>
      <c r="S4" s="100" t="s">
        <v>6</v>
      </c>
      <c r="T4" s="101" t="s">
        <v>3</v>
      </c>
      <c r="U4" s="99" t="s">
        <v>4</v>
      </c>
      <c r="V4" s="99" t="s">
        <v>5</v>
      </c>
      <c r="W4" s="100" t="s">
        <v>6</v>
      </c>
      <c r="X4" s="101" t="s">
        <v>3</v>
      </c>
      <c r="Y4" s="99" t="s">
        <v>4</v>
      </c>
      <c r="Z4" s="99" t="s">
        <v>5</v>
      </c>
      <c r="AA4" s="102" t="s">
        <v>6</v>
      </c>
      <c r="AB4" s="103" t="s">
        <v>3</v>
      </c>
      <c r="AC4" s="104" t="s">
        <v>4</v>
      </c>
      <c r="AD4" s="104" t="s">
        <v>5</v>
      </c>
      <c r="AE4" s="105" t="s">
        <v>6</v>
      </c>
      <c r="AF4" s="103" t="s">
        <v>3</v>
      </c>
      <c r="AG4" s="104" t="s">
        <v>4</v>
      </c>
      <c r="AH4" s="104" t="s">
        <v>5</v>
      </c>
      <c r="AI4" s="106" t="s">
        <v>6</v>
      </c>
      <c r="AJ4" s="103" t="s">
        <v>3</v>
      </c>
      <c r="AK4" s="104" t="s">
        <v>4</v>
      </c>
      <c r="AL4" s="104" t="s">
        <v>5</v>
      </c>
      <c r="AM4" s="105" t="s">
        <v>6</v>
      </c>
      <c r="AN4" s="103" t="s">
        <v>3</v>
      </c>
      <c r="AO4" s="104" t="s">
        <v>4</v>
      </c>
      <c r="AP4" s="104" t="s">
        <v>5</v>
      </c>
      <c r="AQ4" s="105" t="s">
        <v>6</v>
      </c>
      <c r="AMU4" s="110"/>
    </row>
    <row r="5" spans="1:1038" s="109" customFormat="1" ht="17.149999999999999" customHeight="1">
      <c r="A5" s="73" t="s">
        <v>17</v>
      </c>
      <c r="B5" s="180" t="s">
        <v>50</v>
      </c>
      <c r="C5" s="125" t="s">
        <v>92</v>
      </c>
      <c r="D5" s="126">
        <v>1</v>
      </c>
      <c r="E5" s="177">
        <v>140000</v>
      </c>
      <c r="F5" s="177">
        <f>E5*D5</f>
        <v>140000</v>
      </c>
      <c r="G5" s="178">
        <v>50000</v>
      </c>
      <c r="H5" s="177">
        <f>G5*D5</f>
        <v>50000</v>
      </c>
      <c r="I5" s="128">
        <f>(F5+H5)/2</f>
        <v>95000</v>
      </c>
      <c r="J5" s="107"/>
      <c r="K5" s="108"/>
      <c r="L5" s="111"/>
      <c r="M5" s="112"/>
      <c r="N5" s="112"/>
      <c r="O5" s="113"/>
      <c r="P5" s="111"/>
      <c r="Q5" s="112"/>
      <c r="R5" s="112"/>
      <c r="S5" s="113"/>
      <c r="T5" s="111"/>
      <c r="U5" s="112"/>
      <c r="V5" s="112"/>
      <c r="W5" s="113"/>
      <c r="X5" s="111"/>
      <c r="Y5" s="112"/>
      <c r="Z5" s="112"/>
      <c r="AA5" s="114"/>
      <c r="AB5" s="111"/>
      <c r="AC5" s="112"/>
      <c r="AD5" s="112"/>
      <c r="AE5" s="113"/>
      <c r="AF5" s="111"/>
      <c r="AG5" s="112"/>
      <c r="AH5" s="112"/>
      <c r="AI5" s="114"/>
      <c r="AJ5" s="111"/>
      <c r="AK5" s="112"/>
      <c r="AL5" s="112"/>
      <c r="AM5" s="113"/>
      <c r="AN5" s="111"/>
      <c r="AO5" s="112"/>
      <c r="AP5" s="112"/>
      <c r="AQ5" s="113"/>
      <c r="AMU5" s="110"/>
    </row>
    <row r="6" spans="1:1038" s="109" customFormat="1" ht="17.149999999999999" customHeight="1">
      <c r="A6" s="73" t="s">
        <v>18</v>
      </c>
      <c r="B6" s="180" t="s">
        <v>51</v>
      </c>
      <c r="C6" s="125" t="s">
        <v>92</v>
      </c>
      <c r="D6" s="126">
        <v>1</v>
      </c>
      <c r="E6" s="178">
        <v>420000</v>
      </c>
      <c r="F6" s="177">
        <f t="shared" ref="F6:F13" si="0">E6*D6</f>
        <v>420000</v>
      </c>
      <c r="G6" s="178">
        <v>100000</v>
      </c>
      <c r="H6" s="177">
        <f t="shared" ref="H6:H13" si="1">G6*D6</f>
        <v>100000</v>
      </c>
      <c r="I6" s="128">
        <f t="shared" ref="I6:I14" si="2">(F6+H6)/2</f>
        <v>260000</v>
      </c>
      <c r="J6" s="107"/>
      <c r="K6" s="108"/>
      <c r="L6" s="111"/>
      <c r="M6" s="115"/>
      <c r="N6" s="115"/>
      <c r="O6" s="116"/>
      <c r="P6" s="111"/>
      <c r="Q6" s="115"/>
      <c r="R6" s="115"/>
      <c r="S6" s="116"/>
      <c r="T6" s="111"/>
      <c r="U6" s="115"/>
      <c r="V6" s="115"/>
      <c r="W6" s="116"/>
      <c r="X6" s="111"/>
      <c r="Y6" s="115"/>
      <c r="Z6" s="115"/>
      <c r="AA6" s="114"/>
      <c r="AB6" s="111"/>
      <c r="AC6" s="115"/>
      <c r="AD6" s="115"/>
      <c r="AE6" s="116"/>
      <c r="AF6" s="111"/>
      <c r="AG6" s="115"/>
      <c r="AH6" s="115"/>
      <c r="AI6" s="114"/>
      <c r="AJ6" s="111"/>
      <c r="AK6" s="115"/>
      <c r="AL6" s="115"/>
      <c r="AM6" s="116"/>
      <c r="AN6" s="111"/>
      <c r="AO6" s="115"/>
      <c r="AP6" s="115"/>
      <c r="AQ6" s="116"/>
      <c r="AMU6" s="110"/>
    </row>
    <row r="7" spans="1:1038" s="109" customFormat="1" ht="17.149999999999999" customHeight="1">
      <c r="A7" s="73" t="s">
        <v>19</v>
      </c>
      <c r="B7" s="180" t="s">
        <v>52</v>
      </c>
      <c r="C7" s="125" t="s">
        <v>92</v>
      </c>
      <c r="D7" s="126">
        <v>1</v>
      </c>
      <c r="E7" s="178">
        <v>119000</v>
      </c>
      <c r="F7" s="177">
        <f t="shared" si="0"/>
        <v>119000</v>
      </c>
      <c r="G7" s="178">
        <v>240000</v>
      </c>
      <c r="H7" s="177">
        <f t="shared" si="1"/>
        <v>240000</v>
      </c>
      <c r="I7" s="128">
        <f t="shared" si="2"/>
        <v>179500</v>
      </c>
      <c r="J7" s="107"/>
      <c r="K7" s="108"/>
      <c r="L7" s="117">
        <v>220</v>
      </c>
      <c r="M7" s="112" t="e">
        <f>ROUND($L7*#REF!,2)</f>
        <v>#REF!</v>
      </c>
      <c r="N7" s="112" t="e">
        <f>ROUND($L7*#REF!,2)</f>
        <v>#REF!</v>
      </c>
      <c r="O7" s="118" t="e">
        <f>N7+M7</f>
        <v>#REF!</v>
      </c>
      <c r="P7" s="117">
        <v>220</v>
      </c>
      <c r="Q7" s="112" t="e">
        <f>ROUND(P7*#REF!,2)</f>
        <v>#REF!</v>
      </c>
      <c r="R7" s="112" t="e">
        <f>ROUND(P7*#REF!,2)</f>
        <v>#REF!</v>
      </c>
      <c r="S7" s="118" t="e">
        <f>R7+Q7</f>
        <v>#REF!</v>
      </c>
      <c r="T7" s="111">
        <v>198</v>
      </c>
      <c r="U7" s="112" t="e">
        <f>ROUND(T7*#REF!,2)</f>
        <v>#REF!</v>
      </c>
      <c r="V7" s="112" t="e">
        <f>ROUND(T7*#REF!,2)</f>
        <v>#REF!</v>
      </c>
      <c r="W7" s="118" t="e">
        <f>V7+U7</f>
        <v>#REF!</v>
      </c>
      <c r="X7" s="111">
        <v>198</v>
      </c>
      <c r="Y7" s="112" t="e">
        <f>ROUND(X7*#REF!,2)</f>
        <v>#REF!</v>
      </c>
      <c r="Z7" s="112" t="e">
        <f>ROUND(X7*#REF!,2)</f>
        <v>#REF!</v>
      </c>
      <c r="AA7" s="119" t="e">
        <f>Z7+Y7</f>
        <v>#REF!</v>
      </c>
      <c r="AB7" s="111">
        <v>198</v>
      </c>
      <c r="AC7" s="112" t="e">
        <f>ROUND(AB7*#REF!,2)</f>
        <v>#REF!</v>
      </c>
      <c r="AD7" s="112" t="e">
        <f>ROUND(AB7*#REF!,2)</f>
        <v>#REF!</v>
      </c>
      <c r="AE7" s="118" t="e">
        <f>AD7+AC7</f>
        <v>#REF!</v>
      </c>
      <c r="AF7" s="111">
        <v>264</v>
      </c>
      <c r="AG7" s="112" t="e">
        <f>ROUND(AF7*#REF!,2)</f>
        <v>#REF!</v>
      </c>
      <c r="AH7" s="112" t="e">
        <f>ROUND(AF7*#REF!,2)</f>
        <v>#REF!</v>
      </c>
      <c r="AI7" s="119" t="e">
        <f>AH7+AG7</f>
        <v>#REF!</v>
      </c>
      <c r="AJ7" s="111">
        <v>264</v>
      </c>
      <c r="AK7" s="112" t="e">
        <f>ROUND(AJ7*#REF!,2)</f>
        <v>#REF!</v>
      </c>
      <c r="AL7" s="112" t="e">
        <f>ROUND(AJ7*#REF!,2)</f>
        <v>#REF!</v>
      </c>
      <c r="AM7" s="118" t="e">
        <f>AL7+AK7</f>
        <v>#REF!</v>
      </c>
      <c r="AN7" s="111">
        <v>264</v>
      </c>
      <c r="AO7" s="112" t="e">
        <f>ROUND(AN7*#REF!,2)</f>
        <v>#REF!</v>
      </c>
      <c r="AP7" s="112" t="e">
        <f>ROUND(AN7*#REF!,2)</f>
        <v>#REF!</v>
      </c>
      <c r="AQ7" s="118" t="e">
        <f>AP7+AO7</f>
        <v>#REF!</v>
      </c>
      <c r="AS7" s="120" t="e">
        <f>#REF!</f>
        <v>#REF!</v>
      </c>
      <c r="AT7" s="120" t="e">
        <f>AF7+AB7+X7+T7+P7+L7+#REF!</f>
        <v>#REF!</v>
      </c>
      <c r="AU7" s="120" t="e">
        <f t="shared" ref="AU7:AW21" si="3">AS7-AT7</f>
        <v>#REF!</v>
      </c>
      <c r="AV7" s="120" t="e">
        <f>AU7-#REF!</f>
        <v>#REF!</v>
      </c>
      <c r="AMU7" s="110"/>
    </row>
    <row r="8" spans="1:1038" s="109" customFormat="1" ht="17.149999999999999" customHeight="1">
      <c r="A8" s="73" t="s">
        <v>20</v>
      </c>
      <c r="B8" s="179" t="s">
        <v>55</v>
      </c>
      <c r="C8" s="125" t="s">
        <v>92</v>
      </c>
      <c r="D8" s="127">
        <v>1</v>
      </c>
      <c r="E8" s="178">
        <v>198000</v>
      </c>
      <c r="F8" s="177">
        <f t="shared" si="0"/>
        <v>198000</v>
      </c>
      <c r="G8" s="178">
        <v>265000</v>
      </c>
      <c r="H8" s="177">
        <f t="shared" si="1"/>
        <v>265000</v>
      </c>
      <c r="I8" s="128">
        <f t="shared" si="2"/>
        <v>231500</v>
      </c>
      <c r="J8" s="107"/>
      <c r="K8" s="108"/>
      <c r="L8" s="117"/>
      <c r="M8" s="115"/>
      <c r="N8" s="115"/>
      <c r="O8" s="121"/>
      <c r="P8" s="117"/>
      <c r="Q8" s="115"/>
      <c r="R8" s="115"/>
      <c r="S8" s="122"/>
      <c r="T8" s="111"/>
      <c r="U8" s="115"/>
      <c r="V8" s="115"/>
      <c r="W8" s="122"/>
      <c r="X8" s="111"/>
      <c r="Y8" s="115"/>
      <c r="Z8" s="115"/>
      <c r="AA8" s="123"/>
      <c r="AB8" s="111"/>
      <c r="AC8" s="115"/>
      <c r="AD8" s="115"/>
      <c r="AE8" s="122"/>
      <c r="AF8" s="111"/>
      <c r="AG8" s="115"/>
      <c r="AH8" s="115"/>
      <c r="AI8" s="123"/>
      <c r="AJ8" s="111"/>
      <c r="AK8" s="115"/>
      <c r="AL8" s="115"/>
      <c r="AM8" s="122"/>
      <c r="AN8" s="111"/>
      <c r="AO8" s="115"/>
      <c r="AP8" s="115"/>
      <c r="AQ8" s="122"/>
      <c r="AS8" s="120"/>
      <c r="AT8" s="120"/>
      <c r="AU8" s="120"/>
      <c r="AV8" s="120"/>
      <c r="AMU8" s="110"/>
    </row>
    <row r="9" spans="1:1038" s="109" customFormat="1" ht="17.149999999999999" customHeight="1">
      <c r="A9" s="73" t="s">
        <v>21</v>
      </c>
      <c r="B9" s="179" t="s">
        <v>56</v>
      </c>
      <c r="C9" s="125" t="s">
        <v>92</v>
      </c>
      <c r="D9" s="127">
        <v>1</v>
      </c>
      <c r="E9" s="178">
        <v>455000</v>
      </c>
      <c r="F9" s="177">
        <f t="shared" si="0"/>
        <v>455000</v>
      </c>
      <c r="G9" s="178">
        <v>245000</v>
      </c>
      <c r="H9" s="177">
        <f t="shared" si="1"/>
        <v>245000</v>
      </c>
      <c r="I9" s="128">
        <f t="shared" si="2"/>
        <v>350000</v>
      </c>
      <c r="J9" s="107"/>
      <c r="K9" s="108"/>
      <c r="L9" s="117"/>
      <c r="M9" s="115"/>
      <c r="N9" s="115"/>
      <c r="O9" s="121"/>
      <c r="P9" s="117"/>
      <c r="Q9" s="115"/>
      <c r="R9" s="115"/>
      <c r="S9" s="122"/>
      <c r="T9" s="111"/>
      <c r="U9" s="115"/>
      <c r="V9" s="115"/>
      <c r="W9" s="122"/>
      <c r="X9" s="111"/>
      <c r="Y9" s="115"/>
      <c r="Z9" s="115"/>
      <c r="AA9" s="123"/>
      <c r="AB9" s="111"/>
      <c r="AC9" s="115"/>
      <c r="AD9" s="115"/>
      <c r="AE9" s="122"/>
      <c r="AF9" s="111"/>
      <c r="AG9" s="115"/>
      <c r="AH9" s="115"/>
      <c r="AI9" s="123"/>
      <c r="AJ9" s="111"/>
      <c r="AK9" s="115"/>
      <c r="AL9" s="115"/>
      <c r="AM9" s="122"/>
      <c r="AN9" s="111"/>
      <c r="AO9" s="115"/>
      <c r="AP9" s="115"/>
      <c r="AQ9" s="122"/>
      <c r="AS9" s="120"/>
      <c r="AT9" s="120"/>
      <c r="AU9" s="120"/>
      <c r="AV9" s="120"/>
      <c r="AMU9" s="110"/>
    </row>
    <row r="10" spans="1:1038" s="109" customFormat="1" ht="17.149999999999999" customHeight="1">
      <c r="A10" s="73" t="s">
        <v>22</v>
      </c>
      <c r="B10" s="181" t="s">
        <v>53</v>
      </c>
      <c r="C10" s="125" t="s">
        <v>92</v>
      </c>
      <c r="D10" s="127">
        <v>1</v>
      </c>
      <c r="E10" s="178">
        <v>409000</v>
      </c>
      <c r="F10" s="177">
        <f t="shared" si="0"/>
        <v>409000</v>
      </c>
      <c r="G10" s="178">
        <v>195000</v>
      </c>
      <c r="H10" s="177">
        <f t="shared" si="1"/>
        <v>195000</v>
      </c>
      <c r="I10" s="128">
        <f t="shared" si="2"/>
        <v>302000</v>
      </c>
      <c r="J10" s="107"/>
      <c r="K10" s="108"/>
      <c r="L10" s="117"/>
      <c r="M10" s="115"/>
      <c r="N10" s="115"/>
      <c r="O10" s="121"/>
      <c r="P10" s="117"/>
      <c r="Q10" s="115"/>
      <c r="R10" s="115"/>
      <c r="S10" s="122"/>
      <c r="T10" s="111"/>
      <c r="U10" s="115"/>
      <c r="V10" s="115"/>
      <c r="W10" s="122"/>
      <c r="X10" s="111"/>
      <c r="Y10" s="115"/>
      <c r="Z10" s="115"/>
      <c r="AA10" s="123"/>
      <c r="AB10" s="111"/>
      <c r="AC10" s="115"/>
      <c r="AD10" s="115"/>
      <c r="AE10" s="122"/>
      <c r="AF10" s="111"/>
      <c r="AG10" s="115"/>
      <c r="AH10" s="115"/>
      <c r="AI10" s="123"/>
      <c r="AJ10" s="111"/>
      <c r="AK10" s="115"/>
      <c r="AL10" s="115"/>
      <c r="AM10" s="122"/>
      <c r="AN10" s="111"/>
      <c r="AO10" s="115"/>
      <c r="AP10" s="115"/>
      <c r="AQ10" s="122"/>
      <c r="AS10" s="120"/>
      <c r="AT10" s="120"/>
      <c r="AU10" s="120"/>
      <c r="AV10" s="120"/>
      <c r="AMU10" s="110"/>
    </row>
    <row r="11" spans="1:1038" s="109" customFormat="1" ht="17.149999999999999" customHeight="1">
      <c r="A11" s="73" t="s">
        <v>57</v>
      </c>
      <c r="B11" s="181" t="s">
        <v>54</v>
      </c>
      <c r="C11" s="125" t="s">
        <v>92</v>
      </c>
      <c r="D11" s="127">
        <v>1</v>
      </c>
      <c r="E11" s="178">
        <v>175000</v>
      </c>
      <c r="F11" s="177">
        <f t="shared" si="0"/>
        <v>175000</v>
      </c>
      <c r="G11" s="178">
        <v>200000</v>
      </c>
      <c r="H11" s="177">
        <f t="shared" si="1"/>
        <v>200000</v>
      </c>
      <c r="I11" s="128">
        <f t="shared" si="2"/>
        <v>187500</v>
      </c>
      <c r="J11" s="107"/>
      <c r="K11" s="108"/>
      <c r="L11" s="117"/>
      <c r="M11" s="115"/>
      <c r="N11" s="115"/>
      <c r="O11" s="121"/>
      <c r="P11" s="117"/>
      <c r="Q11" s="115"/>
      <c r="R11" s="115"/>
      <c r="S11" s="122"/>
      <c r="T11" s="111"/>
      <c r="U11" s="115"/>
      <c r="V11" s="115"/>
      <c r="W11" s="122"/>
      <c r="X11" s="111"/>
      <c r="Y11" s="115"/>
      <c r="Z11" s="115"/>
      <c r="AA11" s="123"/>
      <c r="AB11" s="111"/>
      <c r="AC11" s="115"/>
      <c r="AD11" s="115"/>
      <c r="AE11" s="122"/>
      <c r="AF11" s="111"/>
      <c r="AG11" s="115"/>
      <c r="AH11" s="115"/>
      <c r="AI11" s="123"/>
      <c r="AJ11" s="111"/>
      <c r="AK11" s="115"/>
      <c r="AL11" s="115"/>
      <c r="AM11" s="122"/>
      <c r="AN11" s="111"/>
      <c r="AO11" s="115"/>
      <c r="AP11" s="115"/>
      <c r="AQ11" s="122"/>
      <c r="AS11" s="120"/>
      <c r="AT11" s="120"/>
      <c r="AU11" s="120"/>
      <c r="AV11" s="120"/>
      <c r="AMU11" s="110"/>
    </row>
    <row r="12" spans="1:1038" s="109" customFormat="1" ht="17.149999999999999" customHeight="1">
      <c r="A12" s="73" t="s">
        <v>90</v>
      </c>
      <c r="B12" s="182" t="s">
        <v>97</v>
      </c>
      <c r="C12" s="125" t="s">
        <v>93</v>
      </c>
      <c r="D12" s="175">
        <v>2880</v>
      </c>
      <c r="E12" s="178">
        <f>15.45*1.2726</f>
        <v>19.661669999999997</v>
      </c>
      <c r="F12" s="177">
        <f t="shared" si="0"/>
        <v>56625.609599999989</v>
      </c>
      <c r="G12" s="178">
        <f>15.45*1.2726</f>
        <v>19.661669999999997</v>
      </c>
      <c r="H12" s="177">
        <f t="shared" si="1"/>
        <v>56625.609599999989</v>
      </c>
      <c r="I12" s="128">
        <f t="shared" si="2"/>
        <v>56625.609599999989</v>
      </c>
      <c r="J12" s="107"/>
      <c r="K12" s="108"/>
      <c r="L12" s="117"/>
      <c r="M12" s="174"/>
      <c r="N12" s="174"/>
      <c r="O12" s="121"/>
      <c r="P12" s="117"/>
      <c r="Q12" s="174"/>
      <c r="R12" s="174"/>
      <c r="S12" s="122"/>
      <c r="T12" s="111"/>
      <c r="U12" s="174"/>
      <c r="V12" s="174"/>
      <c r="W12" s="122"/>
      <c r="X12" s="111"/>
      <c r="Y12" s="174"/>
      <c r="Z12" s="174"/>
      <c r="AA12" s="123"/>
      <c r="AB12" s="111"/>
      <c r="AC12" s="174"/>
      <c r="AD12" s="174"/>
      <c r="AE12" s="122"/>
      <c r="AF12" s="111"/>
      <c r="AG12" s="174"/>
      <c r="AH12" s="174"/>
      <c r="AI12" s="123"/>
      <c r="AJ12" s="111"/>
      <c r="AK12" s="174"/>
      <c r="AL12" s="174"/>
      <c r="AM12" s="122"/>
      <c r="AN12" s="111"/>
      <c r="AO12" s="174"/>
      <c r="AP12" s="174"/>
      <c r="AQ12" s="122"/>
      <c r="AS12" s="120"/>
      <c r="AT12" s="120"/>
      <c r="AU12" s="120"/>
      <c r="AV12" s="120"/>
      <c r="AMU12" s="110"/>
    </row>
    <row r="13" spans="1:1038" s="109" customFormat="1" ht="17.149999999999999" customHeight="1">
      <c r="A13" s="73" t="s">
        <v>91</v>
      </c>
      <c r="B13" s="183" t="s">
        <v>103</v>
      </c>
      <c r="C13" s="125" t="s">
        <v>93</v>
      </c>
      <c r="D13" s="175">
        <v>2880</v>
      </c>
      <c r="E13" s="178">
        <f>11.27*1.2726</f>
        <v>14.342201999999999</v>
      </c>
      <c r="F13" s="177">
        <f t="shared" si="0"/>
        <v>41305.541759999993</v>
      </c>
      <c r="G13" s="178">
        <f>11.27*1.2726</f>
        <v>14.342201999999999</v>
      </c>
      <c r="H13" s="177">
        <f t="shared" si="1"/>
        <v>41305.541759999993</v>
      </c>
      <c r="I13" s="128">
        <f t="shared" si="2"/>
        <v>41305.541759999993</v>
      </c>
      <c r="J13" s="107"/>
      <c r="K13" s="108"/>
      <c r="L13" s="117"/>
      <c r="M13" s="174"/>
      <c r="N13" s="174"/>
      <c r="O13" s="121"/>
      <c r="P13" s="117"/>
      <c r="Q13" s="174"/>
      <c r="R13" s="174"/>
      <c r="S13" s="122"/>
      <c r="T13" s="111"/>
      <c r="U13" s="174"/>
      <c r="V13" s="174"/>
      <c r="W13" s="122"/>
      <c r="X13" s="111"/>
      <c r="Y13" s="174"/>
      <c r="Z13" s="174"/>
      <c r="AA13" s="123"/>
      <c r="AB13" s="111"/>
      <c r="AC13" s="174"/>
      <c r="AD13" s="174"/>
      <c r="AE13" s="122"/>
      <c r="AF13" s="111"/>
      <c r="AG13" s="174"/>
      <c r="AH13" s="174"/>
      <c r="AI13" s="123"/>
      <c r="AJ13" s="111"/>
      <c r="AK13" s="174"/>
      <c r="AL13" s="174"/>
      <c r="AM13" s="122"/>
      <c r="AN13" s="111"/>
      <c r="AO13" s="174"/>
      <c r="AP13" s="174"/>
      <c r="AQ13" s="122"/>
      <c r="AS13" s="120"/>
      <c r="AT13" s="120"/>
      <c r="AU13" s="120"/>
      <c r="AV13" s="120"/>
      <c r="AMU13" s="110"/>
    </row>
    <row r="14" spans="1:1038" s="109" customFormat="1" ht="24" customHeight="1">
      <c r="A14" s="217" t="s">
        <v>28</v>
      </c>
      <c r="B14" s="218"/>
      <c r="C14" s="218"/>
      <c r="D14" s="218"/>
      <c r="E14" s="178"/>
      <c r="F14" s="178">
        <f>SUM(F5:F13)</f>
        <v>2013931.15136</v>
      </c>
      <c r="G14" s="178"/>
      <c r="H14" s="178">
        <f>SUM(H5:H13)</f>
        <v>1392931.15136</v>
      </c>
      <c r="I14" s="128">
        <f t="shared" si="2"/>
        <v>1703431.15136</v>
      </c>
      <c r="J14" s="107"/>
      <c r="K14" s="108"/>
      <c r="L14" s="117"/>
      <c r="M14" s="112" t="e">
        <f>ROUND($L14*#REF!,2)</f>
        <v>#REF!</v>
      </c>
      <c r="N14" s="112" t="e">
        <f>ROUND($L14*#REF!,2)</f>
        <v>#REF!</v>
      </c>
      <c r="O14" s="118" t="e">
        <f>N14+M14</f>
        <v>#REF!</v>
      </c>
      <c r="P14" s="117"/>
      <c r="Q14" s="112" t="e">
        <f>ROUND(P14*#REF!,2)</f>
        <v>#REF!</v>
      </c>
      <c r="R14" s="112" t="e">
        <f>ROUND(P14*#REF!,2)</f>
        <v>#REF!</v>
      </c>
      <c r="S14" s="118" t="e">
        <f>R14+Q14</f>
        <v>#REF!</v>
      </c>
      <c r="T14" s="111"/>
      <c r="U14" s="112" t="e">
        <f>ROUND(T14*#REF!,2)</f>
        <v>#REF!</v>
      </c>
      <c r="V14" s="112" t="e">
        <f>ROUND(T14*#REF!,2)</f>
        <v>#REF!</v>
      </c>
      <c r="W14" s="118" t="e">
        <f>V14+U14</f>
        <v>#REF!</v>
      </c>
      <c r="X14" s="111"/>
      <c r="Y14" s="112" t="e">
        <f>ROUND(X14*#REF!,2)</f>
        <v>#REF!</v>
      </c>
      <c r="Z14" s="112" t="e">
        <f>ROUND(X14*#REF!,2)</f>
        <v>#REF!</v>
      </c>
      <c r="AA14" s="119" t="e">
        <f>Z14+Y14</f>
        <v>#REF!</v>
      </c>
      <c r="AB14" s="111"/>
      <c r="AC14" s="112" t="e">
        <f>ROUND(AB14*#REF!,2)</f>
        <v>#REF!</v>
      </c>
      <c r="AD14" s="112" t="e">
        <f>ROUND(AB14*#REF!,2)</f>
        <v>#REF!</v>
      </c>
      <c r="AE14" s="118" t="e">
        <f>AD14+AC14</f>
        <v>#REF!</v>
      </c>
      <c r="AF14" s="111"/>
      <c r="AG14" s="112" t="e">
        <f>ROUND(AF14*#REF!,2)</f>
        <v>#REF!</v>
      </c>
      <c r="AH14" s="112" t="e">
        <f>ROUND(AF14*#REF!,2)</f>
        <v>#REF!</v>
      </c>
      <c r="AI14" s="119" t="e">
        <f>AH14+AG14</f>
        <v>#REF!</v>
      </c>
      <c r="AJ14" s="111"/>
      <c r="AK14" s="112" t="e">
        <f>ROUND(AJ14*#REF!,2)</f>
        <v>#REF!</v>
      </c>
      <c r="AL14" s="112" t="e">
        <f>ROUND(AJ14*#REF!,2)</f>
        <v>#REF!</v>
      </c>
      <c r="AM14" s="118" t="e">
        <f>AL14+AK14</f>
        <v>#REF!</v>
      </c>
      <c r="AN14" s="111"/>
      <c r="AO14" s="112" t="e">
        <f>ROUND(AN14*#REF!,2)</f>
        <v>#REF!</v>
      </c>
      <c r="AP14" s="112" t="e">
        <f>ROUND(AN14*#REF!,2)</f>
        <v>#REF!</v>
      </c>
      <c r="AQ14" s="118" t="e">
        <f>AP14+AO14</f>
        <v>#REF!</v>
      </c>
      <c r="AS14" s="120" t="e">
        <f>#REF!</f>
        <v>#REF!</v>
      </c>
      <c r="AT14" s="120" t="e">
        <f>AF14+AB14+X14+T14+P14+L14+#REF!</f>
        <v>#REF!</v>
      </c>
      <c r="AU14" s="120" t="e">
        <f t="shared" si="3"/>
        <v>#REF!</v>
      </c>
      <c r="AV14" s="120" t="e">
        <f>AU14-#REF!</f>
        <v>#REF!</v>
      </c>
      <c r="AW14" s="110"/>
      <c r="AX14" s="124"/>
      <c r="AY14" s="110"/>
      <c r="AZ14" s="110"/>
      <c r="BA14" s="110"/>
      <c r="BB14" s="110"/>
      <c r="BC14" s="110"/>
      <c r="BD14" s="110"/>
      <c r="BE14" s="110"/>
      <c r="BF14" s="110"/>
      <c r="BG14" s="110"/>
      <c r="BH14" s="110"/>
      <c r="BI14" s="110"/>
      <c r="BJ14" s="110"/>
      <c r="BK14" s="110"/>
      <c r="BL14" s="110"/>
      <c r="BM14" s="110"/>
      <c r="BN14" s="110"/>
      <c r="BO14" s="110"/>
      <c r="BP14" s="110"/>
      <c r="BQ14" s="110"/>
      <c r="BR14" s="110"/>
      <c r="BS14" s="110"/>
      <c r="BT14" s="110"/>
      <c r="BU14" s="110"/>
      <c r="BV14" s="110"/>
      <c r="BW14" s="110"/>
      <c r="BX14" s="110"/>
      <c r="BY14" s="110"/>
      <c r="BZ14" s="110"/>
      <c r="CA14" s="110"/>
      <c r="CB14" s="110"/>
      <c r="CC14" s="110"/>
      <c r="CD14" s="110"/>
      <c r="CE14" s="110"/>
      <c r="CF14" s="110"/>
      <c r="CG14" s="110"/>
      <c r="CH14" s="110"/>
      <c r="CI14" s="110"/>
      <c r="CJ14" s="110"/>
      <c r="CK14" s="110"/>
      <c r="CL14" s="110"/>
      <c r="CM14" s="110"/>
      <c r="CN14" s="110"/>
      <c r="CO14" s="110"/>
      <c r="CP14" s="110"/>
      <c r="CQ14" s="110"/>
      <c r="CR14" s="110"/>
      <c r="CS14" s="110"/>
      <c r="CT14" s="110"/>
      <c r="CU14" s="110"/>
      <c r="CV14" s="110"/>
      <c r="CW14" s="110"/>
      <c r="CX14" s="110"/>
      <c r="CY14" s="110"/>
      <c r="CZ14" s="110"/>
      <c r="DA14" s="110"/>
      <c r="DB14" s="110"/>
      <c r="DC14" s="110"/>
      <c r="DD14" s="110"/>
      <c r="DE14" s="110"/>
      <c r="DF14" s="110"/>
      <c r="DG14" s="110"/>
      <c r="DH14" s="110"/>
      <c r="DI14" s="110"/>
      <c r="DJ14" s="110"/>
      <c r="DK14" s="110"/>
      <c r="DL14" s="110"/>
      <c r="DM14" s="110"/>
      <c r="DN14" s="110"/>
      <c r="DO14" s="110"/>
      <c r="DP14" s="110"/>
      <c r="DQ14" s="110"/>
      <c r="DR14" s="110"/>
      <c r="DS14" s="110"/>
      <c r="DT14" s="110"/>
      <c r="DU14" s="110"/>
      <c r="DV14" s="110"/>
      <c r="DW14" s="110"/>
      <c r="DX14" s="110"/>
      <c r="DY14" s="110"/>
      <c r="DZ14" s="110"/>
      <c r="EA14" s="110"/>
      <c r="EB14" s="110"/>
      <c r="EC14" s="110"/>
      <c r="ED14" s="110"/>
      <c r="EE14" s="110"/>
      <c r="EF14" s="110"/>
      <c r="EG14" s="110"/>
      <c r="EH14" s="110"/>
      <c r="EI14" s="110"/>
      <c r="EJ14" s="110"/>
      <c r="EK14" s="110"/>
      <c r="EL14" s="110"/>
      <c r="EM14" s="110"/>
      <c r="EN14" s="110"/>
      <c r="EO14" s="110"/>
      <c r="EP14" s="110"/>
      <c r="EQ14" s="110"/>
      <c r="ER14" s="110"/>
      <c r="ES14" s="110"/>
      <c r="ET14" s="110"/>
      <c r="EU14" s="110"/>
      <c r="EV14" s="110"/>
      <c r="EW14" s="110"/>
      <c r="EX14" s="110"/>
      <c r="EY14" s="110"/>
      <c r="EZ14" s="110"/>
      <c r="FA14" s="110"/>
      <c r="FB14" s="110"/>
      <c r="FC14" s="110"/>
      <c r="FD14" s="110"/>
      <c r="FE14" s="110"/>
      <c r="FF14" s="110"/>
      <c r="FG14" s="110"/>
      <c r="FH14" s="110"/>
      <c r="FI14" s="110"/>
      <c r="FJ14" s="110"/>
      <c r="FK14" s="110"/>
      <c r="FL14" s="110"/>
      <c r="FM14" s="110"/>
      <c r="FN14" s="110"/>
      <c r="FO14" s="110"/>
      <c r="FP14" s="110"/>
      <c r="FQ14" s="110"/>
      <c r="FR14" s="110"/>
      <c r="FS14" s="110"/>
      <c r="FT14" s="110"/>
      <c r="FU14" s="110"/>
      <c r="FV14" s="110"/>
      <c r="FW14" s="110"/>
      <c r="FX14" s="110"/>
      <c r="FY14" s="110"/>
      <c r="FZ14" s="110"/>
      <c r="GA14" s="110"/>
      <c r="GB14" s="110"/>
      <c r="GC14" s="110"/>
      <c r="GD14" s="110"/>
      <c r="GE14" s="110"/>
      <c r="GF14" s="110"/>
      <c r="GG14" s="110"/>
      <c r="GH14" s="110"/>
      <c r="GI14" s="110"/>
      <c r="GJ14" s="110"/>
      <c r="GK14" s="110"/>
      <c r="GL14" s="110"/>
      <c r="GM14" s="110"/>
      <c r="GN14" s="110"/>
      <c r="GO14" s="110"/>
      <c r="GP14" s="110"/>
      <c r="GQ14" s="110"/>
      <c r="GR14" s="110"/>
      <c r="GS14" s="110"/>
      <c r="GT14" s="110"/>
      <c r="GU14" s="110"/>
      <c r="GV14" s="110"/>
      <c r="GW14" s="110"/>
      <c r="GX14" s="110"/>
      <c r="GY14" s="110"/>
      <c r="GZ14" s="110"/>
      <c r="HA14" s="110"/>
      <c r="HB14" s="110"/>
      <c r="HC14" s="110"/>
      <c r="HD14" s="110"/>
      <c r="HE14" s="110"/>
      <c r="HF14" s="110"/>
      <c r="HG14" s="110"/>
      <c r="HH14" s="110"/>
      <c r="HI14" s="110"/>
      <c r="HJ14" s="110"/>
      <c r="HK14" s="110"/>
      <c r="HL14" s="110"/>
      <c r="HM14" s="110"/>
      <c r="HN14" s="110"/>
      <c r="HO14" s="110"/>
      <c r="HP14" s="110"/>
      <c r="HQ14" s="110"/>
      <c r="HR14" s="110"/>
      <c r="HS14" s="110"/>
      <c r="HT14" s="110"/>
      <c r="HU14" s="110"/>
      <c r="HV14" s="110"/>
      <c r="HW14" s="110"/>
      <c r="HX14" s="110"/>
      <c r="HY14" s="110"/>
      <c r="HZ14" s="110"/>
      <c r="IA14" s="110"/>
      <c r="IB14" s="110"/>
      <c r="IC14" s="110"/>
      <c r="ID14" s="110"/>
      <c r="IE14" s="110"/>
      <c r="IF14" s="110"/>
      <c r="IG14" s="110"/>
      <c r="IH14" s="110"/>
      <c r="II14" s="110"/>
      <c r="IJ14" s="110"/>
      <c r="IK14" s="110"/>
      <c r="IL14" s="110"/>
      <c r="IM14" s="110"/>
      <c r="IN14" s="110"/>
      <c r="IO14" s="110"/>
      <c r="IP14" s="110"/>
      <c r="IQ14" s="110"/>
      <c r="IR14" s="110"/>
      <c r="IS14" s="110"/>
      <c r="IT14" s="110"/>
      <c r="IU14" s="110"/>
      <c r="IV14" s="110"/>
      <c r="IW14" s="110"/>
      <c r="IX14" s="110"/>
      <c r="IY14" s="110"/>
      <c r="IZ14" s="110"/>
      <c r="JA14" s="110"/>
      <c r="JB14" s="110"/>
      <c r="JC14" s="110"/>
      <c r="JD14" s="110"/>
      <c r="JE14" s="110"/>
      <c r="JF14" s="110"/>
      <c r="JG14" s="110"/>
      <c r="JH14" s="110"/>
      <c r="JI14" s="110"/>
      <c r="JJ14" s="110"/>
      <c r="JK14" s="110"/>
      <c r="JL14" s="110"/>
      <c r="JM14" s="110"/>
      <c r="JN14" s="110"/>
      <c r="JO14" s="110"/>
      <c r="JP14" s="110"/>
      <c r="JQ14" s="110"/>
      <c r="JR14" s="110"/>
      <c r="JS14" s="110"/>
      <c r="JT14" s="110"/>
      <c r="JU14" s="110"/>
      <c r="JV14" s="110"/>
      <c r="JW14" s="110"/>
      <c r="JX14" s="110"/>
      <c r="JY14" s="110"/>
      <c r="JZ14" s="110"/>
      <c r="KA14" s="110"/>
      <c r="KB14" s="110"/>
      <c r="KC14" s="110"/>
      <c r="KD14" s="110"/>
      <c r="KE14" s="110"/>
      <c r="KF14" s="110"/>
      <c r="KG14" s="110"/>
      <c r="KH14" s="110"/>
      <c r="KI14" s="110"/>
      <c r="KJ14" s="110"/>
      <c r="KK14" s="110"/>
      <c r="KL14" s="110"/>
      <c r="KM14" s="110"/>
      <c r="KN14" s="110"/>
      <c r="KO14" s="110"/>
      <c r="KP14" s="110"/>
      <c r="KQ14" s="110"/>
      <c r="KR14" s="110"/>
      <c r="KS14" s="110"/>
      <c r="KT14" s="110"/>
      <c r="KU14" s="110"/>
      <c r="KV14" s="110"/>
      <c r="KW14" s="110"/>
      <c r="KX14" s="110"/>
      <c r="KY14" s="110"/>
      <c r="KZ14" s="110"/>
      <c r="LA14" s="110"/>
      <c r="LB14" s="110"/>
      <c r="LC14" s="110"/>
      <c r="LD14" s="110"/>
      <c r="LE14" s="110"/>
      <c r="LF14" s="110"/>
      <c r="LG14" s="110"/>
      <c r="LH14" s="110"/>
      <c r="LI14" s="110"/>
      <c r="LJ14" s="110"/>
      <c r="LK14" s="110"/>
      <c r="LL14" s="110"/>
      <c r="LM14" s="110"/>
      <c r="LN14" s="110"/>
      <c r="LO14" s="110"/>
      <c r="LP14" s="110"/>
      <c r="LQ14" s="110"/>
      <c r="LR14" s="110"/>
      <c r="LS14" s="110"/>
      <c r="LT14" s="110"/>
      <c r="LU14" s="110"/>
      <c r="LV14" s="110"/>
      <c r="LW14" s="110"/>
      <c r="LX14" s="110"/>
      <c r="LY14" s="110"/>
      <c r="LZ14" s="110"/>
      <c r="MA14" s="110"/>
      <c r="MB14" s="110"/>
      <c r="MC14" s="110"/>
      <c r="MD14" s="110"/>
      <c r="ME14" s="110"/>
      <c r="MF14" s="110"/>
      <c r="MG14" s="110"/>
      <c r="MH14" s="110"/>
      <c r="MI14" s="110"/>
      <c r="MJ14" s="110"/>
      <c r="MK14" s="110"/>
      <c r="ML14" s="110"/>
      <c r="MM14" s="110"/>
      <c r="MN14" s="110"/>
      <c r="MO14" s="110"/>
      <c r="MP14" s="110"/>
      <c r="MQ14" s="110"/>
      <c r="MR14" s="110"/>
      <c r="MS14" s="110"/>
      <c r="MT14" s="110"/>
      <c r="MU14" s="110"/>
      <c r="MV14" s="110"/>
      <c r="MW14" s="110"/>
      <c r="MX14" s="110"/>
      <c r="MY14" s="110"/>
      <c r="MZ14" s="110"/>
      <c r="NA14" s="110"/>
      <c r="NB14" s="110"/>
      <c r="NC14" s="110"/>
      <c r="ND14" s="110"/>
      <c r="NE14" s="110"/>
      <c r="NF14" s="110"/>
      <c r="NG14" s="110"/>
      <c r="NH14" s="110"/>
      <c r="NI14" s="110"/>
      <c r="NJ14" s="110"/>
      <c r="NK14" s="110"/>
      <c r="NL14" s="110"/>
      <c r="NM14" s="110"/>
      <c r="NN14" s="110"/>
      <c r="NO14" s="110"/>
      <c r="NP14" s="110"/>
      <c r="NQ14" s="110"/>
      <c r="NR14" s="110"/>
      <c r="NS14" s="110"/>
      <c r="NT14" s="110"/>
      <c r="NU14" s="110"/>
      <c r="NV14" s="110"/>
      <c r="NW14" s="110"/>
      <c r="NX14" s="110"/>
      <c r="NY14" s="110"/>
      <c r="NZ14" s="110"/>
      <c r="OA14" s="110"/>
      <c r="OB14" s="110"/>
      <c r="OC14" s="110"/>
      <c r="OD14" s="110"/>
      <c r="OE14" s="110"/>
      <c r="OF14" s="110"/>
      <c r="OG14" s="110"/>
      <c r="OH14" s="110"/>
      <c r="OI14" s="110"/>
      <c r="OJ14" s="110"/>
      <c r="OK14" s="110"/>
      <c r="OL14" s="110"/>
      <c r="OM14" s="110"/>
      <c r="ON14" s="110"/>
      <c r="OO14" s="110"/>
      <c r="OP14" s="110"/>
      <c r="OQ14" s="110"/>
      <c r="OR14" s="110"/>
      <c r="OS14" s="110"/>
      <c r="OT14" s="110"/>
      <c r="OU14" s="110"/>
      <c r="OV14" s="110"/>
      <c r="OW14" s="110"/>
      <c r="OX14" s="110"/>
      <c r="OY14" s="110"/>
      <c r="OZ14" s="110"/>
      <c r="PA14" s="110"/>
      <c r="PB14" s="110"/>
      <c r="PC14" s="110"/>
      <c r="PD14" s="110"/>
      <c r="PE14" s="110"/>
      <c r="PF14" s="110"/>
      <c r="PG14" s="110"/>
      <c r="PH14" s="110"/>
      <c r="PI14" s="110"/>
      <c r="PJ14" s="110"/>
      <c r="PK14" s="110"/>
      <c r="PL14" s="110"/>
      <c r="PM14" s="110"/>
      <c r="PN14" s="110"/>
      <c r="PO14" s="110"/>
      <c r="PP14" s="110"/>
      <c r="PQ14" s="110"/>
      <c r="PR14" s="110"/>
      <c r="PS14" s="110"/>
      <c r="PT14" s="110"/>
      <c r="PU14" s="110"/>
      <c r="PV14" s="110"/>
      <c r="PW14" s="110"/>
      <c r="PX14" s="110"/>
      <c r="PY14" s="110"/>
      <c r="PZ14" s="110"/>
      <c r="QA14" s="110"/>
      <c r="QB14" s="110"/>
      <c r="QC14" s="110"/>
      <c r="QD14" s="110"/>
      <c r="QE14" s="110"/>
      <c r="QF14" s="110"/>
      <c r="QG14" s="110"/>
      <c r="QH14" s="110"/>
      <c r="QI14" s="110"/>
      <c r="QJ14" s="110"/>
      <c r="QK14" s="110"/>
      <c r="QL14" s="110"/>
      <c r="QM14" s="110"/>
      <c r="QN14" s="110"/>
      <c r="QO14" s="110"/>
      <c r="QP14" s="110"/>
      <c r="QQ14" s="110"/>
      <c r="QR14" s="110"/>
      <c r="QS14" s="110"/>
      <c r="QT14" s="110"/>
      <c r="QU14" s="110"/>
      <c r="QV14" s="110"/>
      <c r="QW14" s="110"/>
      <c r="QX14" s="110"/>
      <c r="QY14" s="110"/>
      <c r="QZ14" s="110"/>
      <c r="RA14" s="110"/>
      <c r="RB14" s="110"/>
      <c r="RC14" s="110"/>
      <c r="RD14" s="110"/>
      <c r="RE14" s="110"/>
      <c r="RF14" s="110"/>
      <c r="RG14" s="110"/>
      <c r="RH14" s="110"/>
      <c r="RI14" s="110"/>
      <c r="RJ14" s="110"/>
      <c r="RK14" s="110"/>
      <c r="RL14" s="110"/>
      <c r="RM14" s="110"/>
      <c r="RN14" s="110"/>
      <c r="RO14" s="110"/>
      <c r="RP14" s="110"/>
      <c r="RQ14" s="110"/>
      <c r="RR14" s="110"/>
      <c r="RS14" s="110"/>
      <c r="RT14" s="110"/>
      <c r="RU14" s="110"/>
      <c r="RV14" s="110"/>
      <c r="RW14" s="110"/>
      <c r="RX14" s="110"/>
      <c r="RY14" s="110"/>
      <c r="RZ14" s="110"/>
      <c r="SA14" s="110"/>
      <c r="SB14" s="110"/>
      <c r="SC14" s="110"/>
      <c r="SD14" s="110"/>
      <c r="SE14" s="110"/>
      <c r="SF14" s="110"/>
      <c r="SG14" s="110"/>
      <c r="SH14" s="110"/>
      <c r="SI14" s="110"/>
      <c r="SJ14" s="110"/>
      <c r="SK14" s="110"/>
      <c r="SL14" s="110"/>
      <c r="SM14" s="110"/>
      <c r="SN14" s="110"/>
      <c r="SO14" s="110"/>
      <c r="SP14" s="110"/>
      <c r="SQ14" s="110"/>
      <c r="SR14" s="110"/>
      <c r="SS14" s="110"/>
      <c r="ST14" s="110"/>
      <c r="SU14" s="110"/>
      <c r="SV14" s="110"/>
      <c r="SW14" s="110"/>
      <c r="SX14" s="110"/>
      <c r="SY14" s="110"/>
      <c r="SZ14" s="110"/>
      <c r="TA14" s="110"/>
      <c r="TB14" s="110"/>
      <c r="TC14" s="110"/>
      <c r="TD14" s="110"/>
      <c r="TE14" s="110"/>
      <c r="TF14" s="110"/>
      <c r="TG14" s="110"/>
      <c r="TH14" s="110"/>
      <c r="TI14" s="110"/>
      <c r="TJ14" s="110"/>
      <c r="TK14" s="110"/>
      <c r="TL14" s="110"/>
      <c r="TM14" s="110"/>
      <c r="TN14" s="110"/>
      <c r="TO14" s="110"/>
      <c r="TP14" s="110"/>
      <c r="TQ14" s="110"/>
      <c r="TR14" s="110"/>
      <c r="TS14" s="110"/>
      <c r="TT14" s="110"/>
      <c r="TU14" s="110"/>
      <c r="TV14" s="110"/>
      <c r="TW14" s="110"/>
      <c r="TX14" s="110"/>
      <c r="TY14" s="110"/>
      <c r="TZ14" s="110"/>
      <c r="UA14" s="110"/>
      <c r="UB14" s="110"/>
      <c r="UC14" s="110"/>
      <c r="UD14" s="110"/>
      <c r="UE14" s="110"/>
      <c r="UF14" s="110"/>
      <c r="UG14" s="110"/>
      <c r="UH14" s="110"/>
      <c r="UI14" s="110"/>
      <c r="UJ14" s="110"/>
      <c r="UK14" s="110"/>
      <c r="UL14" s="110"/>
      <c r="UM14" s="110"/>
      <c r="UN14" s="110"/>
      <c r="UO14" s="110"/>
      <c r="UP14" s="110"/>
      <c r="UQ14" s="110"/>
      <c r="UR14" s="110"/>
      <c r="US14" s="110"/>
      <c r="UT14" s="110"/>
      <c r="UU14" s="110"/>
      <c r="UV14" s="110"/>
      <c r="UW14" s="110"/>
      <c r="UX14" s="110"/>
      <c r="UY14" s="110"/>
      <c r="UZ14" s="110"/>
      <c r="VA14" s="110"/>
      <c r="VB14" s="110"/>
      <c r="VC14" s="110"/>
      <c r="VD14" s="110"/>
      <c r="VE14" s="110"/>
      <c r="VF14" s="110"/>
      <c r="VG14" s="110"/>
      <c r="VH14" s="110"/>
      <c r="VI14" s="110"/>
      <c r="VJ14" s="110"/>
      <c r="VK14" s="110"/>
      <c r="VL14" s="110"/>
      <c r="VM14" s="110"/>
      <c r="VN14" s="110"/>
      <c r="VO14" s="110"/>
      <c r="VP14" s="110"/>
      <c r="VQ14" s="110"/>
      <c r="VR14" s="110"/>
      <c r="VS14" s="110"/>
      <c r="VT14" s="110"/>
      <c r="VU14" s="110"/>
      <c r="VV14" s="110"/>
      <c r="VW14" s="110"/>
      <c r="VX14" s="110"/>
      <c r="VY14" s="110"/>
      <c r="VZ14" s="110"/>
      <c r="WA14" s="110"/>
      <c r="WB14" s="110"/>
      <c r="WC14" s="110"/>
      <c r="WD14" s="110"/>
      <c r="WE14" s="110"/>
      <c r="WF14" s="110"/>
      <c r="WG14" s="110"/>
      <c r="WH14" s="110"/>
      <c r="WI14" s="110"/>
      <c r="WJ14" s="110"/>
      <c r="WK14" s="110"/>
      <c r="WL14" s="110"/>
      <c r="WM14" s="110"/>
      <c r="WN14" s="110"/>
      <c r="WO14" s="110"/>
      <c r="WP14" s="110"/>
      <c r="WQ14" s="110"/>
      <c r="WR14" s="110"/>
      <c r="WS14" s="110"/>
      <c r="WT14" s="110"/>
      <c r="WU14" s="110"/>
      <c r="WV14" s="110"/>
      <c r="WW14" s="110"/>
      <c r="WX14" s="110"/>
      <c r="WY14" s="110"/>
      <c r="WZ14" s="110"/>
      <c r="XA14" s="110"/>
      <c r="XB14" s="110"/>
      <c r="XC14" s="110"/>
      <c r="XD14" s="110"/>
      <c r="XE14" s="110"/>
      <c r="XF14" s="110"/>
      <c r="XG14" s="110"/>
      <c r="XH14" s="110"/>
      <c r="XI14" s="110"/>
      <c r="XJ14" s="110"/>
      <c r="XK14" s="110"/>
      <c r="XL14" s="110"/>
      <c r="XM14" s="110"/>
      <c r="XN14" s="110"/>
      <c r="XO14" s="110"/>
      <c r="XP14" s="110"/>
      <c r="XQ14" s="110"/>
      <c r="XR14" s="110"/>
      <c r="XS14" s="110"/>
      <c r="XT14" s="110"/>
      <c r="XU14" s="110"/>
      <c r="XV14" s="110"/>
      <c r="XW14" s="110"/>
      <c r="XX14" s="110"/>
      <c r="XY14" s="110"/>
      <c r="XZ14" s="110"/>
      <c r="YA14" s="110"/>
      <c r="YB14" s="110"/>
      <c r="YC14" s="110"/>
      <c r="YD14" s="110"/>
      <c r="YE14" s="110"/>
      <c r="YF14" s="110"/>
      <c r="YG14" s="110"/>
      <c r="YH14" s="110"/>
      <c r="YI14" s="110"/>
      <c r="YJ14" s="110"/>
      <c r="YK14" s="110"/>
      <c r="YL14" s="110"/>
      <c r="YM14" s="110"/>
      <c r="YN14" s="110"/>
      <c r="YO14" s="110"/>
      <c r="YP14" s="110"/>
      <c r="YQ14" s="110"/>
      <c r="YR14" s="110"/>
      <c r="YS14" s="110"/>
      <c r="YT14" s="110"/>
      <c r="YU14" s="110"/>
      <c r="YV14" s="110"/>
      <c r="YW14" s="110"/>
      <c r="YX14" s="110"/>
      <c r="YY14" s="110"/>
      <c r="YZ14" s="110"/>
      <c r="ZA14" s="110"/>
      <c r="ZB14" s="110"/>
      <c r="ZC14" s="110"/>
      <c r="ZD14" s="110"/>
      <c r="ZE14" s="110"/>
      <c r="ZF14" s="110"/>
      <c r="ZG14" s="110"/>
      <c r="ZH14" s="110"/>
      <c r="ZI14" s="110"/>
      <c r="ZJ14" s="110"/>
      <c r="ZK14" s="110"/>
      <c r="ZL14" s="110"/>
      <c r="ZM14" s="110"/>
      <c r="ZN14" s="110"/>
      <c r="ZO14" s="110"/>
      <c r="ZP14" s="110"/>
      <c r="ZQ14" s="110"/>
      <c r="ZR14" s="110"/>
      <c r="ZS14" s="110"/>
      <c r="ZT14" s="110"/>
      <c r="ZU14" s="110"/>
      <c r="ZV14" s="110"/>
      <c r="ZW14" s="110"/>
      <c r="ZX14" s="110"/>
      <c r="ZY14" s="110"/>
      <c r="ZZ14" s="110"/>
      <c r="AAA14" s="110"/>
      <c r="AAB14" s="110"/>
      <c r="AAC14" s="110"/>
      <c r="AAD14" s="110"/>
      <c r="AAE14" s="110"/>
      <c r="AAF14" s="110"/>
      <c r="AAG14" s="110"/>
      <c r="AAH14" s="110"/>
      <c r="AAI14" s="110"/>
      <c r="AAJ14" s="110"/>
      <c r="AAK14" s="110"/>
      <c r="AAL14" s="110"/>
      <c r="AAM14" s="110"/>
      <c r="AAN14" s="110"/>
      <c r="AAO14" s="110"/>
      <c r="AAP14" s="110"/>
      <c r="AAQ14" s="110"/>
      <c r="AAR14" s="110"/>
      <c r="AAS14" s="110"/>
      <c r="AAT14" s="110"/>
      <c r="AAU14" s="110"/>
      <c r="AAV14" s="110"/>
      <c r="AAW14" s="110"/>
      <c r="AAX14" s="110"/>
      <c r="AAY14" s="110"/>
      <c r="AAZ14" s="110"/>
      <c r="ABA14" s="110"/>
      <c r="ABB14" s="110"/>
      <c r="ABC14" s="110"/>
      <c r="ABD14" s="110"/>
      <c r="ABE14" s="110"/>
      <c r="ABF14" s="110"/>
      <c r="ABG14" s="110"/>
      <c r="ABH14" s="110"/>
      <c r="ABI14" s="110"/>
      <c r="ABJ14" s="110"/>
      <c r="ABK14" s="110"/>
      <c r="ABL14" s="110"/>
      <c r="ABM14" s="110"/>
      <c r="ABN14" s="110"/>
      <c r="ABO14" s="110"/>
      <c r="ABP14" s="110"/>
      <c r="ABQ14" s="110"/>
      <c r="ABR14" s="110"/>
      <c r="ABS14" s="110"/>
      <c r="ABT14" s="110"/>
      <c r="ABU14" s="110"/>
      <c r="ABV14" s="110"/>
      <c r="ABW14" s="110"/>
      <c r="ABX14" s="110"/>
      <c r="ABY14" s="110"/>
      <c r="ABZ14" s="110"/>
      <c r="ACA14" s="110"/>
      <c r="ACB14" s="110"/>
      <c r="ACC14" s="110"/>
      <c r="ACD14" s="110"/>
      <c r="ACE14" s="110"/>
      <c r="ACF14" s="110"/>
      <c r="ACG14" s="110"/>
      <c r="ACH14" s="110"/>
      <c r="ACI14" s="110"/>
      <c r="ACJ14" s="110"/>
      <c r="ACK14" s="110"/>
      <c r="ACL14" s="110"/>
      <c r="ACM14" s="110"/>
      <c r="ACN14" s="110"/>
      <c r="ACO14" s="110"/>
      <c r="ACP14" s="110"/>
      <c r="ACQ14" s="110"/>
      <c r="ACR14" s="110"/>
      <c r="ACS14" s="110"/>
      <c r="ACT14" s="110"/>
      <c r="ACU14" s="110"/>
      <c r="ACV14" s="110"/>
      <c r="ACW14" s="110"/>
      <c r="ACX14" s="110"/>
      <c r="ACY14" s="110"/>
      <c r="ACZ14" s="110"/>
      <c r="ADA14" s="110"/>
      <c r="ADB14" s="110"/>
      <c r="ADC14" s="110"/>
      <c r="ADD14" s="110"/>
      <c r="ADE14" s="110"/>
      <c r="ADF14" s="110"/>
      <c r="ADG14" s="110"/>
      <c r="ADH14" s="110"/>
      <c r="ADI14" s="110"/>
      <c r="ADJ14" s="110"/>
      <c r="ADK14" s="110"/>
      <c r="ADL14" s="110"/>
      <c r="ADM14" s="110"/>
      <c r="ADN14" s="110"/>
      <c r="ADO14" s="110"/>
      <c r="ADP14" s="110"/>
      <c r="ADQ14" s="110"/>
      <c r="ADR14" s="110"/>
      <c r="ADS14" s="110"/>
      <c r="ADT14" s="110"/>
      <c r="ADU14" s="110"/>
      <c r="ADV14" s="110"/>
      <c r="ADW14" s="110"/>
      <c r="ADX14" s="110"/>
      <c r="ADY14" s="110"/>
      <c r="ADZ14" s="110"/>
      <c r="AEA14" s="110"/>
      <c r="AEB14" s="110"/>
      <c r="AEC14" s="110"/>
      <c r="AED14" s="110"/>
      <c r="AEE14" s="110"/>
      <c r="AEF14" s="110"/>
      <c r="AEG14" s="110"/>
      <c r="AEH14" s="110"/>
      <c r="AEI14" s="110"/>
      <c r="AEJ14" s="110"/>
      <c r="AEK14" s="110"/>
      <c r="AEL14" s="110"/>
      <c r="AEM14" s="110"/>
      <c r="AEN14" s="110"/>
      <c r="AEO14" s="110"/>
      <c r="AEP14" s="110"/>
      <c r="AEQ14" s="110"/>
      <c r="AER14" s="110"/>
      <c r="AES14" s="110"/>
      <c r="AET14" s="110"/>
      <c r="AEU14" s="110"/>
      <c r="AEV14" s="110"/>
      <c r="AEW14" s="110"/>
      <c r="AEX14" s="110"/>
      <c r="AEY14" s="110"/>
      <c r="AEZ14" s="110"/>
      <c r="AFA14" s="110"/>
      <c r="AFB14" s="110"/>
      <c r="AFC14" s="110"/>
      <c r="AFD14" s="110"/>
      <c r="AFE14" s="110"/>
      <c r="AFF14" s="110"/>
      <c r="AFG14" s="110"/>
      <c r="AFH14" s="110"/>
      <c r="AFI14" s="110"/>
      <c r="AFJ14" s="110"/>
      <c r="AFK14" s="110"/>
      <c r="AFL14" s="110"/>
      <c r="AFM14" s="110"/>
      <c r="AFN14" s="110"/>
      <c r="AFO14" s="110"/>
      <c r="AFP14" s="110"/>
      <c r="AFQ14" s="110"/>
      <c r="AFR14" s="110"/>
      <c r="AFS14" s="110"/>
      <c r="AFT14" s="110"/>
      <c r="AFU14" s="110"/>
      <c r="AFV14" s="110"/>
      <c r="AFW14" s="110"/>
      <c r="AFX14" s="110"/>
      <c r="AFY14" s="110"/>
      <c r="AFZ14" s="110"/>
      <c r="AGA14" s="110"/>
      <c r="AGB14" s="110"/>
      <c r="AGC14" s="110"/>
      <c r="AGD14" s="110"/>
      <c r="AGE14" s="110"/>
      <c r="AGF14" s="110"/>
      <c r="AGG14" s="110"/>
      <c r="AGH14" s="110"/>
      <c r="AGI14" s="110"/>
      <c r="AGJ14" s="110"/>
      <c r="AGK14" s="110"/>
      <c r="AGL14" s="110"/>
      <c r="AGM14" s="110"/>
      <c r="AGN14" s="110"/>
      <c r="AGO14" s="110"/>
      <c r="AGP14" s="110"/>
      <c r="AGQ14" s="110"/>
      <c r="AGR14" s="110"/>
      <c r="AGS14" s="110"/>
      <c r="AGT14" s="110"/>
      <c r="AGU14" s="110"/>
      <c r="AGV14" s="110"/>
      <c r="AGW14" s="110"/>
      <c r="AGX14" s="110"/>
      <c r="AGY14" s="110"/>
      <c r="AGZ14" s="110"/>
      <c r="AHA14" s="110"/>
      <c r="AHB14" s="110"/>
      <c r="AHC14" s="110"/>
      <c r="AHD14" s="110"/>
      <c r="AHE14" s="110"/>
      <c r="AHF14" s="110"/>
      <c r="AHG14" s="110"/>
      <c r="AHH14" s="110"/>
      <c r="AHI14" s="110"/>
      <c r="AHJ14" s="110"/>
      <c r="AHK14" s="110"/>
      <c r="AHL14" s="110"/>
      <c r="AHM14" s="110"/>
      <c r="AHN14" s="110"/>
      <c r="AHO14" s="110"/>
      <c r="AHP14" s="110"/>
      <c r="AHQ14" s="110"/>
      <c r="AHR14" s="110"/>
      <c r="AHS14" s="110"/>
      <c r="AHT14" s="110"/>
      <c r="AHU14" s="110"/>
      <c r="AHV14" s="110"/>
      <c r="AHW14" s="110"/>
      <c r="AHX14" s="110"/>
      <c r="AHY14" s="110"/>
      <c r="AHZ14" s="110"/>
      <c r="AIA14" s="110"/>
      <c r="AIB14" s="110"/>
      <c r="AIC14" s="110"/>
      <c r="AID14" s="110"/>
      <c r="AIE14" s="110"/>
      <c r="AIF14" s="110"/>
      <c r="AIG14" s="110"/>
      <c r="AIH14" s="110"/>
      <c r="AII14" s="110"/>
      <c r="AIJ14" s="110"/>
      <c r="AIK14" s="110"/>
      <c r="AIL14" s="110"/>
      <c r="AIM14" s="110"/>
      <c r="AIN14" s="110"/>
      <c r="AIO14" s="110"/>
      <c r="AIP14" s="110"/>
      <c r="AIQ14" s="110"/>
      <c r="AIR14" s="110"/>
      <c r="AIS14" s="110"/>
      <c r="AIT14" s="110"/>
      <c r="AIU14" s="110"/>
      <c r="AIV14" s="110"/>
      <c r="AIW14" s="110"/>
      <c r="AIX14" s="110"/>
      <c r="AIY14" s="110"/>
      <c r="AIZ14" s="110"/>
      <c r="AJA14" s="110"/>
      <c r="AJB14" s="110"/>
      <c r="AJC14" s="110"/>
      <c r="AJD14" s="110"/>
      <c r="AJE14" s="110"/>
      <c r="AJF14" s="110"/>
      <c r="AJG14" s="110"/>
      <c r="AJH14" s="110"/>
      <c r="AJI14" s="110"/>
      <c r="AJJ14" s="110"/>
      <c r="AJK14" s="110"/>
      <c r="AJL14" s="110"/>
      <c r="AJM14" s="110"/>
      <c r="AJN14" s="110"/>
      <c r="AJO14" s="110"/>
      <c r="AJP14" s="110"/>
      <c r="AJQ14" s="110"/>
      <c r="AJR14" s="110"/>
      <c r="AJS14" s="110"/>
      <c r="AJT14" s="110"/>
      <c r="AJU14" s="110"/>
      <c r="AJV14" s="110"/>
      <c r="AJW14" s="110"/>
      <c r="AJX14" s="110"/>
      <c r="AJY14" s="110"/>
      <c r="AJZ14" s="110"/>
      <c r="AKA14" s="110"/>
      <c r="AKB14" s="110"/>
      <c r="AKC14" s="110"/>
      <c r="AKD14" s="110"/>
      <c r="AKE14" s="110"/>
      <c r="AKF14" s="110"/>
      <c r="AKG14" s="110"/>
      <c r="AKH14" s="110"/>
      <c r="AKI14" s="110"/>
      <c r="AKJ14" s="110"/>
      <c r="AKK14" s="110"/>
      <c r="AKL14" s="110"/>
      <c r="AKM14" s="110"/>
      <c r="AKN14" s="110"/>
      <c r="AKO14" s="110"/>
      <c r="AKP14" s="110"/>
      <c r="AKQ14" s="110"/>
      <c r="AKR14" s="110"/>
      <c r="AKS14" s="110"/>
      <c r="AKT14" s="110"/>
      <c r="AKU14" s="110"/>
      <c r="AKV14" s="110"/>
      <c r="AKW14" s="110"/>
      <c r="AKX14" s="110"/>
      <c r="AKY14" s="110"/>
      <c r="AKZ14" s="110"/>
      <c r="ALA14" s="110"/>
      <c r="ALB14" s="110"/>
      <c r="ALC14" s="110"/>
      <c r="ALD14" s="110"/>
      <c r="ALE14" s="110"/>
      <c r="ALF14" s="110"/>
      <c r="ALG14" s="110"/>
      <c r="ALH14" s="110"/>
      <c r="ALI14" s="110"/>
      <c r="ALJ14" s="110"/>
      <c r="ALK14" s="110"/>
      <c r="ALL14" s="110"/>
      <c r="ALM14" s="110"/>
      <c r="ALN14" s="110"/>
      <c r="ALO14" s="110"/>
      <c r="ALP14" s="110"/>
      <c r="ALQ14" s="110"/>
      <c r="ALR14" s="110"/>
      <c r="ALS14" s="110"/>
      <c r="ALT14" s="110"/>
      <c r="ALU14" s="110"/>
      <c r="ALV14" s="110"/>
      <c r="ALW14" s="110"/>
      <c r="ALX14" s="110"/>
      <c r="ALY14" s="110"/>
      <c r="ALZ14" s="110"/>
      <c r="AMA14" s="110"/>
      <c r="AMB14" s="110"/>
      <c r="AMC14" s="110"/>
      <c r="AMD14" s="110"/>
      <c r="AME14" s="110"/>
      <c r="AMF14" s="110"/>
      <c r="AMG14" s="110"/>
      <c r="AMH14" s="110"/>
      <c r="AMI14" s="110"/>
      <c r="AMJ14" s="110"/>
      <c r="AMK14" s="110"/>
      <c r="AML14" s="110"/>
      <c r="AMM14" s="110"/>
      <c r="AMN14" s="110"/>
      <c r="AMO14" s="110"/>
      <c r="AMP14" s="110"/>
      <c r="AMQ14" s="110"/>
      <c r="AMR14" s="110"/>
      <c r="AMS14" s="110"/>
      <c r="AMT14" s="110"/>
      <c r="AMU14" s="110"/>
    </row>
    <row r="15" spans="1:1038" s="57" customFormat="1" ht="25">
      <c r="A15" s="202" t="s">
        <v>58</v>
      </c>
      <c r="B15" s="202"/>
      <c r="C15" s="202"/>
      <c r="D15" s="202"/>
      <c r="E15" s="74"/>
      <c r="F15" s="74"/>
      <c r="G15" s="74"/>
      <c r="H15" s="74"/>
      <c r="I15" s="97"/>
      <c r="J15" s="2"/>
      <c r="K15" s="71"/>
      <c r="L15" s="54" t="e">
        <f>ROUND(#REF!*#REF!,2)</f>
        <v>#REF!</v>
      </c>
      <c r="M15" s="55" t="e">
        <f>L15+#REF!</f>
        <v>#REF!</v>
      </c>
      <c r="N15" s="51"/>
      <c r="O15" s="54" t="e">
        <f>ROUND($N15*#REF!,2)</f>
        <v>#REF!</v>
      </c>
      <c r="P15" s="54" t="e">
        <f>ROUND($N15*#REF!,2)</f>
        <v>#REF!</v>
      </c>
      <c r="Q15" s="55" t="e">
        <f t="shared" ref="Q15:Q21" si="4">P15+O15</f>
        <v>#REF!</v>
      </c>
      <c r="R15" s="51"/>
      <c r="S15" s="54" t="e">
        <f>ROUND(R15*#REF!,2)</f>
        <v>#REF!</v>
      </c>
      <c r="T15" s="54" t="e">
        <f>ROUND(R15*#REF!,2)</f>
        <v>#REF!</v>
      </c>
      <c r="U15" s="55" t="e">
        <f t="shared" ref="U15:U21" si="5">T15+S15</f>
        <v>#REF!</v>
      </c>
      <c r="V15" s="52"/>
      <c r="W15" s="54" t="e">
        <f>ROUND(V15*#REF!,2)</f>
        <v>#REF!</v>
      </c>
      <c r="X15" s="54" t="e">
        <f>ROUND(V15*#REF!,2)</f>
        <v>#REF!</v>
      </c>
      <c r="Y15" s="55" t="e">
        <f t="shared" ref="Y15:Y21" si="6">X15+W15</f>
        <v>#REF!</v>
      </c>
      <c r="Z15" s="52"/>
      <c r="AA15" s="54" t="e">
        <f>ROUND(Z15*#REF!,2)</f>
        <v>#REF!</v>
      </c>
      <c r="AB15" s="54" t="e">
        <f>ROUND(Z15*#REF!,2)</f>
        <v>#REF!</v>
      </c>
      <c r="AC15" s="56" t="e">
        <f t="shared" ref="AC15:AC21" si="7">AB15+AA15</f>
        <v>#REF!</v>
      </c>
      <c r="AD15" s="52"/>
      <c r="AE15" s="54" t="e">
        <f>ROUND(AD15*#REF!,2)</f>
        <v>#REF!</v>
      </c>
      <c r="AF15" s="54" t="e">
        <f>ROUND(AD15*#REF!,2)</f>
        <v>#REF!</v>
      </c>
      <c r="AG15" s="55" t="e">
        <f t="shared" ref="AG15:AG21" si="8">AF15+AE15</f>
        <v>#REF!</v>
      </c>
      <c r="AH15" s="52"/>
      <c r="AI15" s="54" t="e">
        <f>ROUND(AH15*#REF!,2)</f>
        <v>#REF!</v>
      </c>
      <c r="AJ15" s="54" t="e">
        <f>ROUND(AH15*#REF!,2)</f>
        <v>#REF!</v>
      </c>
      <c r="AK15" s="56" t="e">
        <f t="shared" ref="AK15:AK21" si="9">AJ15+AI15</f>
        <v>#REF!</v>
      </c>
      <c r="AL15" s="52"/>
      <c r="AM15" s="54" t="e">
        <f>ROUND(AL15*#REF!,2)</f>
        <v>#REF!</v>
      </c>
      <c r="AN15" s="54" t="e">
        <f>ROUND(AL15*#REF!,2)</f>
        <v>#REF!</v>
      </c>
      <c r="AO15" s="55" t="e">
        <f t="shared" ref="AO15:AO21" si="10">AN15+AM15</f>
        <v>#REF!</v>
      </c>
      <c r="AP15" s="52"/>
      <c r="AQ15" s="54" t="e">
        <f>ROUND(AP15*#REF!,2)</f>
        <v>#REF!</v>
      </c>
      <c r="AR15" s="54" t="e">
        <f>ROUND(AP15*#REF!,2)</f>
        <v>#REF!</v>
      </c>
      <c r="AS15" s="55" t="e">
        <f t="shared" ref="AS15:AS21" si="11">AR15+AQ15</f>
        <v>#REF!</v>
      </c>
      <c r="AU15" s="58" t="e">
        <f>#REF!</f>
        <v>#REF!</v>
      </c>
      <c r="AV15" s="58" t="e">
        <f>AH15+AD15+Z15+V15+R15+N15+#REF!</f>
        <v>#REF!</v>
      </c>
      <c r="AW15" s="58" t="e">
        <f t="shared" si="3"/>
        <v>#REF!</v>
      </c>
      <c r="AX15" s="58" t="e">
        <f>AW15-#REF!</f>
        <v>#REF!</v>
      </c>
      <c r="AY15" s="59"/>
      <c r="AZ15" s="59"/>
      <c r="BA15" s="59"/>
      <c r="BB15" s="59"/>
      <c r="BC15" s="59"/>
      <c r="BD15" s="59"/>
      <c r="BE15" s="59"/>
      <c r="BF15" s="59"/>
      <c r="BG15" s="59"/>
      <c r="BH15" s="59"/>
      <c r="BI15" s="59"/>
      <c r="BJ15" s="59"/>
      <c r="BK15" s="59"/>
      <c r="BL15" s="59"/>
      <c r="BM15" s="59"/>
      <c r="BN15" s="59"/>
      <c r="BO15" s="59"/>
      <c r="BP15" s="59"/>
      <c r="BQ15" s="59"/>
      <c r="BR15" s="59"/>
      <c r="BS15" s="59"/>
      <c r="BT15" s="59"/>
      <c r="BU15" s="59"/>
      <c r="BV15" s="59"/>
      <c r="BW15" s="59"/>
      <c r="BX15" s="59"/>
      <c r="BY15" s="59"/>
      <c r="BZ15" s="59"/>
      <c r="CA15" s="59"/>
      <c r="CB15" s="59"/>
      <c r="CC15" s="59"/>
      <c r="CD15" s="59"/>
      <c r="CE15" s="59"/>
      <c r="CF15" s="59"/>
      <c r="CG15" s="59"/>
      <c r="CH15" s="59"/>
      <c r="CI15" s="59"/>
      <c r="CJ15" s="59"/>
      <c r="CK15" s="59"/>
      <c r="CL15" s="59"/>
      <c r="CM15" s="59"/>
      <c r="CN15" s="59"/>
      <c r="CO15" s="59"/>
      <c r="CP15" s="59"/>
      <c r="CQ15" s="59"/>
      <c r="CR15" s="59"/>
      <c r="CS15" s="59"/>
      <c r="CT15" s="59"/>
      <c r="CU15" s="59"/>
      <c r="CV15" s="59"/>
      <c r="CW15" s="59"/>
      <c r="CX15" s="59"/>
      <c r="CY15" s="59"/>
      <c r="CZ15" s="59"/>
      <c r="DA15" s="59"/>
      <c r="DB15" s="59"/>
      <c r="DC15" s="59"/>
      <c r="DD15" s="59"/>
      <c r="DE15" s="59"/>
      <c r="DF15" s="59"/>
      <c r="DG15" s="59"/>
      <c r="DH15" s="59"/>
      <c r="DI15" s="59"/>
      <c r="DJ15" s="59"/>
      <c r="DK15" s="59"/>
      <c r="DL15" s="59"/>
      <c r="DM15" s="59"/>
      <c r="DN15" s="59"/>
      <c r="DO15" s="59"/>
      <c r="DP15" s="59"/>
      <c r="DQ15" s="59"/>
      <c r="DR15" s="59"/>
      <c r="DS15" s="59"/>
      <c r="DT15" s="59"/>
      <c r="DU15" s="59"/>
      <c r="DV15" s="59"/>
      <c r="DW15" s="59"/>
      <c r="DX15" s="59"/>
      <c r="DY15" s="59"/>
      <c r="DZ15" s="59"/>
      <c r="EA15" s="59"/>
      <c r="EB15" s="59"/>
      <c r="EC15" s="59"/>
      <c r="ED15" s="59"/>
      <c r="EE15" s="59"/>
      <c r="EF15" s="59"/>
      <c r="EG15" s="59"/>
      <c r="EH15" s="59"/>
      <c r="EI15" s="59"/>
      <c r="EJ15" s="59"/>
      <c r="EK15" s="59"/>
      <c r="EL15" s="59"/>
      <c r="EM15" s="59"/>
      <c r="EN15" s="59"/>
      <c r="EO15" s="59"/>
      <c r="EP15" s="59"/>
      <c r="EQ15" s="59"/>
      <c r="ER15" s="59"/>
      <c r="ES15" s="59"/>
      <c r="ET15" s="59"/>
      <c r="EU15" s="59"/>
      <c r="EV15" s="59"/>
      <c r="EW15" s="59"/>
      <c r="EX15" s="59"/>
      <c r="EY15" s="59"/>
      <c r="EZ15" s="59"/>
      <c r="FA15" s="59"/>
      <c r="FB15" s="59"/>
      <c r="FC15" s="59"/>
      <c r="FD15" s="59"/>
      <c r="FE15" s="59"/>
      <c r="FF15" s="59"/>
      <c r="FG15" s="59"/>
      <c r="FH15" s="59"/>
      <c r="FI15" s="59"/>
      <c r="FJ15" s="59"/>
      <c r="FK15" s="59"/>
      <c r="FL15" s="59"/>
      <c r="FM15" s="59"/>
      <c r="FN15" s="59"/>
      <c r="FO15" s="59"/>
      <c r="FP15" s="59"/>
      <c r="FQ15" s="59"/>
      <c r="FR15" s="59"/>
      <c r="FS15" s="59"/>
      <c r="FT15" s="59"/>
      <c r="FU15" s="59"/>
      <c r="FV15" s="59"/>
      <c r="FW15" s="59"/>
      <c r="FX15" s="59"/>
      <c r="FY15" s="59"/>
      <c r="FZ15" s="59"/>
      <c r="GA15" s="59"/>
      <c r="GB15" s="59"/>
      <c r="GC15" s="59"/>
      <c r="GD15" s="59"/>
      <c r="GE15" s="59"/>
      <c r="GF15" s="59"/>
      <c r="GG15" s="59"/>
      <c r="GH15" s="59"/>
      <c r="GI15" s="59"/>
      <c r="GJ15" s="59"/>
      <c r="GK15" s="59"/>
      <c r="GL15" s="59"/>
      <c r="GM15" s="59"/>
      <c r="GN15" s="59"/>
      <c r="GO15" s="59"/>
      <c r="GP15" s="59"/>
      <c r="GQ15" s="59"/>
      <c r="GR15" s="59"/>
      <c r="GS15" s="59"/>
      <c r="GT15" s="59"/>
      <c r="GU15" s="59"/>
      <c r="GV15" s="59"/>
      <c r="GW15" s="59"/>
      <c r="GX15" s="59"/>
      <c r="GY15" s="59"/>
      <c r="GZ15" s="59"/>
      <c r="HA15" s="59"/>
      <c r="HB15" s="59"/>
      <c r="HC15" s="59"/>
      <c r="HD15" s="59"/>
      <c r="HE15" s="59"/>
      <c r="HF15" s="59"/>
      <c r="HG15" s="59"/>
      <c r="HH15" s="59"/>
      <c r="HI15" s="59"/>
      <c r="HJ15" s="59"/>
      <c r="HK15" s="59"/>
      <c r="HL15" s="59"/>
      <c r="HM15" s="59"/>
      <c r="HN15" s="59"/>
      <c r="HO15" s="59"/>
      <c r="HP15" s="59"/>
      <c r="HQ15" s="59"/>
      <c r="HR15" s="59"/>
      <c r="HS15" s="59"/>
      <c r="HT15" s="59"/>
      <c r="HU15" s="59"/>
      <c r="HV15" s="59"/>
      <c r="HW15" s="59"/>
      <c r="HX15" s="59"/>
      <c r="HY15" s="59"/>
      <c r="HZ15" s="59"/>
      <c r="IA15" s="59"/>
      <c r="IB15" s="59"/>
      <c r="IC15" s="59"/>
      <c r="ID15" s="59"/>
      <c r="IE15" s="59"/>
      <c r="IF15" s="59"/>
      <c r="IG15" s="59"/>
      <c r="IH15" s="59"/>
      <c r="II15" s="59"/>
      <c r="IJ15" s="59"/>
      <c r="IK15" s="59"/>
      <c r="IL15" s="59"/>
      <c r="IM15" s="59"/>
      <c r="IN15" s="59"/>
      <c r="IO15" s="59"/>
      <c r="IP15" s="59"/>
      <c r="IQ15" s="59"/>
      <c r="IR15" s="59"/>
      <c r="IS15" s="59"/>
      <c r="IT15" s="59"/>
      <c r="IU15" s="59"/>
      <c r="IV15" s="59"/>
      <c r="IW15" s="59"/>
      <c r="IX15" s="59"/>
      <c r="IY15" s="59"/>
      <c r="IZ15" s="59"/>
      <c r="JA15" s="59"/>
      <c r="JB15" s="59"/>
      <c r="JC15" s="59"/>
      <c r="JD15" s="59"/>
      <c r="JE15" s="59"/>
      <c r="JF15" s="59"/>
      <c r="JG15" s="59"/>
      <c r="JH15" s="59"/>
      <c r="JI15" s="59"/>
      <c r="JJ15" s="59"/>
      <c r="JK15" s="59"/>
      <c r="JL15" s="59"/>
      <c r="JM15" s="59"/>
      <c r="JN15" s="59"/>
      <c r="JO15" s="59"/>
      <c r="JP15" s="59"/>
      <c r="JQ15" s="59"/>
      <c r="JR15" s="59"/>
      <c r="JS15" s="59"/>
      <c r="JT15" s="59"/>
      <c r="JU15" s="59"/>
      <c r="JV15" s="59"/>
      <c r="JW15" s="59"/>
      <c r="JX15" s="59"/>
      <c r="JY15" s="59"/>
      <c r="JZ15" s="59"/>
      <c r="KA15" s="59"/>
      <c r="KB15" s="59"/>
      <c r="KC15" s="59"/>
      <c r="KD15" s="59"/>
      <c r="KE15" s="59"/>
      <c r="KF15" s="59"/>
      <c r="KG15" s="59"/>
      <c r="KH15" s="59"/>
      <c r="KI15" s="59"/>
      <c r="KJ15" s="59"/>
      <c r="KK15" s="59"/>
      <c r="KL15" s="59"/>
      <c r="KM15" s="59"/>
      <c r="KN15" s="59"/>
      <c r="KO15" s="59"/>
      <c r="KP15" s="59"/>
      <c r="KQ15" s="59"/>
      <c r="KR15" s="59"/>
      <c r="KS15" s="59"/>
      <c r="KT15" s="59"/>
      <c r="KU15" s="59"/>
      <c r="KV15" s="59"/>
      <c r="KW15" s="59"/>
      <c r="KX15" s="59"/>
      <c r="KY15" s="59"/>
      <c r="KZ15" s="59"/>
      <c r="LA15" s="59"/>
      <c r="LB15" s="59"/>
      <c r="LC15" s="59"/>
      <c r="LD15" s="59"/>
      <c r="LE15" s="59"/>
      <c r="LF15" s="59"/>
      <c r="LG15" s="59"/>
      <c r="LH15" s="59"/>
      <c r="LI15" s="59"/>
      <c r="LJ15" s="59"/>
      <c r="LK15" s="59"/>
      <c r="LL15" s="59"/>
      <c r="LM15" s="59"/>
      <c r="LN15" s="59"/>
      <c r="LO15" s="59"/>
      <c r="LP15" s="59"/>
      <c r="LQ15" s="59"/>
      <c r="LR15" s="59"/>
      <c r="LS15" s="59"/>
      <c r="LT15" s="59"/>
      <c r="LU15" s="59"/>
      <c r="LV15" s="59"/>
      <c r="LW15" s="59"/>
      <c r="LX15" s="59"/>
      <c r="LY15" s="59"/>
      <c r="LZ15" s="59"/>
      <c r="MA15" s="59"/>
      <c r="MB15" s="59"/>
      <c r="MC15" s="59"/>
      <c r="MD15" s="59"/>
      <c r="ME15" s="59"/>
      <c r="MF15" s="59"/>
      <c r="MG15" s="59"/>
      <c r="MH15" s="59"/>
      <c r="MI15" s="59"/>
      <c r="MJ15" s="59"/>
      <c r="MK15" s="59"/>
      <c r="ML15" s="59"/>
      <c r="MM15" s="59"/>
      <c r="MN15" s="59"/>
      <c r="MO15" s="59"/>
      <c r="MP15" s="59"/>
      <c r="MQ15" s="59"/>
      <c r="MR15" s="59"/>
      <c r="MS15" s="59"/>
      <c r="MT15" s="59"/>
      <c r="MU15" s="59"/>
      <c r="MV15" s="59"/>
      <c r="MW15" s="59"/>
      <c r="MX15" s="59"/>
      <c r="MY15" s="59"/>
      <c r="MZ15" s="59"/>
      <c r="NA15" s="59"/>
      <c r="NB15" s="59"/>
      <c r="NC15" s="59"/>
      <c r="ND15" s="59"/>
      <c r="NE15" s="59"/>
      <c r="NF15" s="59"/>
      <c r="NG15" s="59"/>
      <c r="NH15" s="59"/>
      <c r="NI15" s="59"/>
      <c r="NJ15" s="59"/>
      <c r="NK15" s="59"/>
      <c r="NL15" s="59"/>
      <c r="NM15" s="59"/>
      <c r="NN15" s="59"/>
      <c r="NO15" s="59"/>
      <c r="NP15" s="59"/>
      <c r="NQ15" s="59"/>
      <c r="NR15" s="59"/>
      <c r="NS15" s="59"/>
      <c r="NT15" s="59"/>
      <c r="NU15" s="59"/>
      <c r="NV15" s="59"/>
      <c r="NW15" s="59"/>
      <c r="NX15" s="59"/>
      <c r="NY15" s="59"/>
      <c r="NZ15" s="59"/>
      <c r="OA15" s="59"/>
      <c r="OB15" s="59"/>
      <c r="OC15" s="59"/>
      <c r="OD15" s="59"/>
      <c r="OE15" s="59"/>
      <c r="OF15" s="59"/>
      <c r="OG15" s="59"/>
      <c r="OH15" s="59"/>
      <c r="OI15" s="59"/>
      <c r="OJ15" s="59"/>
      <c r="OK15" s="59"/>
      <c r="OL15" s="59"/>
      <c r="OM15" s="59"/>
      <c r="ON15" s="59"/>
      <c r="OO15" s="59"/>
      <c r="OP15" s="59"/>
      <c r="OQ15" s="59"/>
      <c r="OR15" s="59"/>
      <c r="OS15" s="59"/>
      <c r="OT15" s="59"/>
      <c r="OU15" s="59"/>
      <c r="OV15" s="59"/>
      <c r="OW15" s="59"/>
      <c r="OX15" s="59"/>
      <c r="OY15" s="59"/>
      <c r="OZ15" s="59"/>
      <c r="PA15" s="59"/>
      <c r="PB15" s="59"/>
      <c r="PC15" s="59"/>
      <c r="PD15" s="59"/>
      <c r="PE15" s="59"/>
      <c r="PF15" s="59"/>
      <c r="PG15" s="59"/>
      <c r="PH15" s="59"/>
      <c r="PI15" s="59"/>
      <c r="PJ15" s="59"/>
      <c r="PK15" s="59"/>
      <c r="PL15" s="59"/>
      <c r="PM15" s="59"/>
      <c r="PN15" s="59"/>
      <c r="PO15" s="59"/>
      <c r="PP15" s="59"/>
      <c r="PQ15" s="59"/>
      <c r="PR15" s="59"/>
      <c r="PS15" s="59"/>
      <c r="PT15" s="59"/>
      <c r="PU15" s="59"/>
      <c r="PV15" s="59"/>
      <c r="PW15" s="59"/>
      <c r="PX15" s="59"/>
      <c r="PY15" s="59"/>
      <c r="PZ15" s="59"/>
      <c r="QA15" s="59"/>
      <c r="QB15" s="59"/>
      <c r="QC15" s="59"/>
      <c r="QD15" s="59"/>
      <c r="QE15" s="59"/>
      <c r="QF15" s="59"/>
      <c r="QG15" s="59"/>
      <c r="QH15" s="59"/>
      <c r="QI15" s="59"/>
      <c r="QJ15" s="59"/>
      <c r="QK15" s="59"/>
      <c r="QL15" s="59"/>
      <c r="QM15" s="59"/>
      <c r="QN15" s="59"/>
      <c r="QO15" s="59"/>
      <c r="QP15" s="59"/>
      <c r="QQ15" s="59"/>
      <c r="QR15" s="59"/>
      <c r="QS15" s="59"/>
      <c r="QT15" s="59"/>
      <c r="QU15" s="59"/>
      <c r="QV15" s="59"/>
      <c r="QW15" s="59"/>
      <c r="QX15" s="59"/>
      <c r="QY15" s="59"/>
      <c r="QZ15" s="59"/>
      <c r="RA15" s="59"/>
      <c r="RB15" s="59"/>
      <c r="RC15" s="59"/>
      <c r="RD15" s="59"/>
      <c r="RE15" s="59"/>
      <c r="RF15" s="59"/>
      <c r="RG15" s="59"/>
      <c r="RH15" s="59"/>
      <c r="RI15" s="59"/>
      <c r="RJ15" s="59"/>
      <c r="RK15" s="59"/>
      <c r="RL15" s="59"/>
      <c r="RM15" s="59"/>
      <c r="RN15" s="59"/>
      <c r="RO15" s="59"/>
      <c r="RP15" s="59"/>
      <c r="RQ15" s="59"/>
      <c r="RR15" s="59"/>
      <c r="RS15" s="59"/>
      <c r="RT15" s="59"/>
      <c r="RU15" s="59"/>
      <c r="RV15" s="59"/>
      <c r="RW15" s="59"/>
      <c r="RX15" s="59"/>
      <c r="RY15" s="59"/>
      <c r="RZ15" s="59"/>
      <c r="SA15" s="59"/>
      <c r="SB15" s="59"/>
      <c r="SC15" s="59"/>
      <c r="SD15" s="59"/>
      <c r="SE15" s="59"/>
      <c r="SF15" s="59"/>
      <c r="SG15" s="59"/>
      <c r="SH15" s="59"/>
      <c r="SI15" s="59"/>
      <c r="SJ15" s="59"/>
      <c r="SK15" s="59"/>
      <c r="SL15" s="59"/>
      <c r="SM15" s="59"/>
      <c r="SN15" s="59"/>
      <c r="SO15" s="59"/>
      <c r="SP15" s="59"/>
      <c r="SQ15" s="59"/>
      <c r="SR15" s="59"/>
      <c r="SS15" s="59"/>
      <c r="ST15" s="59"/>
      <c r="SU15" s="59"/>
      <c r="SV15" s="59"/>
      <c r="SW15" s="59"/>
      <c r="SX15" s="59"/>
      <c r="SY15" s="59"/>
      <c r="SZ15" s="59"/>
      <c r="TA15" s="59"/>
      <c r="TB15" s="59"/>
      <c r="TC15" s="59"/>
      <c r="TD15" s="59"/>
      <c r="TE15" s="59"/>
      <c r="TF15" s="59"/>
      <c r="TG15" s="59"/>
      <c r="TH15" s="59"/>
      <c r="TI15" s="59"/>
      <c r="TJ15" s="59"/>
      <c r="TK15" s="59"/>
      <c r="TL15" s="59"/>
      <c r="TM15" s="59"/>
      <c r="TN15" s="59"/>
      <c r="TO15" s="59"/>
      <c r="TP15" s="59"/>
      <c r="TQ15" s="59"/>
      <c r="TR15" s="59"/>
      <c r="TS15" s="59"/>
      <c r="TT15" s="59"/>
      <c r="TU15" s="59"/>
      <c r="TV15" s="59"/>
      <c r="TW15" s="59"/>
      <c r="TX15" s="59"/>
      <c r="TY15" s="59"/>
      <c r="TZ15" s="59"/>
      <c r="UA15" s="59"/>
      <c r="UB15" s="59"/>
      <c r="UC15" s="59"/>
      <c r="UD15" s="59"/>
      <c r="UE15" s="59"/>
      <c r="UF15" s="59"/>
      <c r="UG15" s="59"/>
      <c r="UH15" s="59"/>
      <c r="UI15" s="59"/>
      <c r="UJ15" s="59"/>
      <c r="UK15" s="59"/>
      <c r="UL15" s="59"/>
      <c r="UM15" s="59"/>
      <c r="UN15" s="59"/>
      <c r="UO15" s="59"/>
      <c r="UP15" s="59"/>
      <c r="UQ15" s="59"/>
      <c r="UR15" s="59"/>
      <c r="US15" s="59"/>
      <c r="UT15" s="59"/>
      <c r="UU15" s="59"/>
      <c r="UV15" s="59"/>
      <c r="UW15" s="59"/>
      <c r="UX15" s="59"/>
      <c r="UY15" s="59"/>
      <c r="UZ15" s="59"/>
      <c r="VA15" s="59"/>
      <c r="VB15" s="59"/>
      <c r="VC15" s="59"/>
      <c r="VD15" s="59"/>
      <c r="VE15" s="59"/>
      <c r="VF15" s="59"/>
      <c r="VG15" s="59"/>
      <c r="VH15" s="59"/>
      <c r="VI15" s="59"/>
      <c r="VJ15" s="59"/>
      <c r="VK15" s="59"/>
      <c r="VL15" s="59"/>
      <c r="VM15" s="59"/>
      <c r="VN15" s="59"/>
      <c r="VO15" s="59"/>
      <c r="VP15" s="59"/>
      <c r="VQ15" s="59"/>
      <c r="VR15" s="59"/>
      <c r="VS15" s="59"/>
      <c r="VT15" s="59"/>
      <c r="VU15" s="59"/>
      <c r="VV15" s="59"/>
      <c r="VW15" s="59"/>
      <c r="VX15" s="59"/>
      <c r="VY15" s="59"/>
      <c r="VZ15" s="59"/>
      <c r="WA15" s="59"/>
      <c r="WB15" s="59"/>
      <c r="WC15" s="59"/>
      <c r="WD15" s="59"/>
      <c r="WE15" s="59"/>
      <c r="WF15" s="59"/>
      <c r="WG15" s="59"/>
      <c r="WH15" s="59"/>
      <c r="WI15" s="59"/>
      <c r="WJ15" s="59"/>
      <c r="WK15" s="59"/>
      <c r="WL15" s="59"/>
      <c r="WM15" s="59"/>
      <c r="WN15" s="59"/>
      <c r="WO15" s="59"/>
      <c r="WP15" s="59"/>
      <c r="WQ15" s="59"/>
      <c r="WR15" s="59"/>
      <c r="WS15" s="59"/>
      <c r="WT15" s="59"/>
      <c r="WU15" s="59"/>
      <c r="WV15" s="59"/>
      <c r="WW15" s="59"/>
      <c r="WX15" s="59"/>
      <c r="WY15" s="59"/>
      <c r="WZ15" s="59"/>
      <c r="XA15" s="59"/>
      <c r="XB15" s="59"/>
      <c r="XC15" s="59"/>
      <c r="XD15" s="59"/>
      <c r="XE15" s="59"/>
      <c r="XF15" s="59"/>
      <c r="XG15" s="59"/>
      <c r="XH15" s="59"/>
      <c r="XI15" s="59"/>
      <c r="XJ15" s="59"/>
      <c r="XK15" s="59"/>
      <c r="XL15" s="59"/>
      <c r="XM15" s="59"/>
      <c r="XN15" s="59"/>
      <c r="XO15" s="59"/>
      <c r="XP15" s="59"/>
      <c r="XQ15" s="59"/>
      <c r="XR15" s="59"/>
      <c r="XS15" s="59"/>
      <c r="XT15" s="59"/>
      <c r="XU15" s="59"/>
      <c r="XV15" s="59"/>
      <c r="XW15" s="59"/>
      <c r="XX15" s="59"/>
      <c r="XY15" s="59"/>
      <c r="XZ15" s="59"/>
      <c r="YA15" s="59"/>
      <c r="YB15" s="59"/>
      <c r="YC15" s="59"/>
      <c r="YD15" s="59"/>
      <c r="YE15" s="59"/>
      <c r="YF15" s="59"/>
      <c r="YG15" s="59"/>
      <c r="YH15" s="59"/>
      <c r="YI15" s="59"/>
      <c r="YJ15" s="59"/>
      <c r="YK15" s="59"/>
      <c r="YL15" s="59"/>
      <c r="YM15" s="59"/>
      <c r="YN15" s="59"/>
      <c r="YO15" s="59"/>
      <c r="YP15" s="59"/>
      <c r="YQ15" s="59"/>
      <c r="YR15" s="59"/>
      <c r="YS15" s="59"/>
      <c r="YT15" s="59"/>
      <c r="YU15" s="59"/>
      <c r="YV15" s="59"/>
      <c r="YW15" s="59"/>
      <c r="YX15" s="59"/>
      <c r="YY15" s="59"/>
      <c r="YZ15" s="59"/>
      <c r="ZA15" s="59"/>
      <c r="ZB15" s="59"/>
      <c r="ZC15" s="59"/>
      <c r="ZD15" s="59"/>
      <c r="ZE15" s="59"/>
      <c r="ZF15" s="59"/>
      <c r="ZG15" s="59"/>
      <c r="ZH15" s="59"/>
      <c r="ZI15" s="59"/>
      <c r="ZJ15" s="59"/>
      <c r="ZK15" s="59"/>
      <c r="ZL15" s="59"/>
      <c r="ZM15" s="59"/>
      <c r="ZN15" s="59"/>
      <c r="ZO15" s="59"/>
      <c r="ZP15" s="59"/>
      <c r="ZQ15" s="59"/>
      <c r="ZR15" s="59"/>
      <c r="ZS15" s="59"/>
      <c r="ZT15" s="59"/>
      <c r="ZU15" s="59"/>
      <c r="ZV15" s="59"/>
      <c r="ZW15" s="59"/>
      <c r="ZX15" s="59"/>
      <c r="ZY15" s="59"/>
      <c r="ZZ15" s="59"/>
      <c r="AAA15" s="59"/>
      <c r="AAB15" s="59"/>
      <c r="AAC15" s="59"/>
      <c r="AAD15" s="59"/>
      <c r="AAE15" s="59"/>
      <c r="AAF15" s="59"/>
      <c r="AAG15" s="59"/>
      <c r="AAH15" s="59"/>
      <c r="AAI15" s="59"/>
      <c r="AAJ15" s="59"/>
      <c r="AAK15" s="59"/>
      <c r="AAL15" s="59"/>
      <c r="AAM15" s="59"/>
      <c r="AAN15" s="59"/>
      <c r="AAO15" s="59"/>
      <c r="AAP15" s="59"/>
      <c r="AAQ15" s="59"/>
      <c r="AAR15" s="59"/>
      <c r="AAS15" s="59"/>
      <c r="AAT15" s="59"/>
      <c r="AAU15" s="59"/>
      <c r="AAV15" s="59"/>
      <c r="AAW15" s="59"/>
      <c r="AAX15" s="59"/>
      <c r="AAY15" s="59"/>
      <c r="AAZ15" s="59"/>
      <c r="ABA15" s="59"/>
      <c r="ABB15" s="59"/>
      <c r="ABC15" s="59"/>
      <c r="ABD15" s="59"/>
      <c r="ABE15" s="59"/>
      <c r="ABF15" s="59"/>
      <c r="ABG15" s="59"/>
      <c r="ABH15" s="59"/>
      <c r="ABI15" s="59"/>
      <c r="ABJ15" s="59"/>
      <c r="ABK15" s="59"/>
      <c r="ABL15" s="59"/>
      <c r="ABM15" s="59"/>
      <c r="ABN15" s="59"/>
      <c r="ABO15" s="59"/>
      <c r="ABP15" s="59"/>
      <c r="ABQ15" s="59"/>
      <c r="ABR15" s="59"/>
      <c r="ABS15" s="59"/>
      <c r="ABT15" s="59"/>
      <c r="ABU15" s="59"/>
      <c r="ABV15" s="59"/>
      <c r="ABW15" s="59"/>
      <c r="ABX15" s="59"/>
      <c r="ABY15" s="59"/>
      <c r="ABZ15" s="59"/>
      <c r="ACA15" s="59"/>
      <c r="ACB15" s="59"/>
      <c r="ACC15" s="59"/>
      <c r="ACD15" s="59"/>
      <c r="ACE15" s="59"/>
      <c r="ACF15" s="59"/>
      <c r="ACG15" s="59"/>
      <c r="ACH15" s="59"/>
      <c r="ACI15" s="59"/>
      <c r="ACJ15" s="59"/>
      <c r="ACK15" s="59"/>
      <c r="ACL15" s="59"/>
      <c r="ACM15" s="59"/>
      <c r="ACN15" s="59"/>
      <c r="ACO15" s="59"/>
      <c r="ACP15" s="59"/>
      <c r="ACQ15" s="59"/>
      <c r="ACR15" s="59"/>
      <c r="ACS15" s="59"/>
      <c r="ACT15" s="59"/>
      <c r="ACU15" s="59"/>
      <c r="ACV15" s="59"/>
      <c r="ACW15" s="59"/>
      <c r="ACX15" s="59"/>
      <c r="ACY15" s="59"/>
      <c r="ACZ15" s="59"/>
      <c r="ADA15" s="59"/>
      <c r="ADB15" s="59"/>
      <c r="ADC15" s="59"/>
      <c r="ADD15" s="59"/>
      <c r="ADE15" s="59"/>
      <c r="ADF15" s="59"/>
      <c r="ADG15" s="59"/>
      <c r="ADH15" s="59"/>
      <c r="ADI15" s="59"/>
      <c r="ADJ15" s="59"/>
      <c r="ADK15" s="59"/>
      <c r="ADL15" s="59"/>
      <c r="ADM15" s="59"/>
      <c r="ADN15" s="59"/>
      <c r="ADO15" s="59"/>
      <c r="ADP15" s="59"/>
      <c r="ADQ15" s="59"/>
      <c r="ADR15" s="59"/>
      <c r="ADS15" s="59"/>
      <c r="ADT15" s="59"/>
      <c r="ADU15" s="59"/>
      <c r="ADV15" s="59"/>
      <c r="ADW15" s="59"/>
      <c r="ADX15" s="59"/>
      <c r="ADY15" s="59"/>
      <c r="ADZ15" s="59"/>
      <c r="AEA15" s="59"/>
      <c r="AEB15" s="59"/>
      <c r="AEC15" s="59"/>
      <c r="AED15" s="59"/>
      <c r="AEE15" s="59"/>
      <c r="AEF15" s="59"/>
      <c r="AEG15" s="59"/>
      <c r="AEH15" s="59"/>
      <c r="AEI15" s="59"/>
      <c r="AEJ15" s="59"/>
      <c r="AEK15" s="59"/>
      <c r="AEL15" s="59"/>
      <c r="AEM15" s="59"/>
      <c r="AEN15" s="59"/>
      <c r="AEO15" s="59"/>
      <c r="AEP15" s="59"/>
      <c r="AEQ15" s="59"/>
      <c r="AER15" s="59"/>
      <c r="AES15" s="59"/>
      <c r="AET15" s="59"/>
      <c r="AEU15" s="59"/>
      <c r="AEV15" s="59"/>
      <c r="AEW15" s="59"/>
      <c r="AEX15" s="59"/>
      <c r="AEY15" s="59"/>
      <c r="AEZ15" s="59"/>
      <c r="AFA15" s="59"/>
      <c r="AFB15" s="59"/>
      <c r="AFC15" s="59"/>
      <c r="AFD15" s="59"/>
      <c r="AFE15" s="59"/>
      <c r="AFF15" s="59"/>
      <c r="AFG15" s="59"/>
      <c r="AFH15" s="59"/>
      <c r="AFI15" s="59"/>
      <c r="AFJ15" s="59"/>
      <c r="AFK15" s="59"/>
      <c r="AFL15" s="59"/>
      <c r="AFM15" s="59"/>
      <c r="AFN15" s="59"/>
      <c r="AFO15" s="59"/>
      <c r="AFP15" s="59"/>
      <c r="AFQ15" s="59"/>
      <c r="AFR15" s="59"/>
      <c r="AFS15" s="59"/>
      <c r="AFT15" s="59"/>
      <c r="AFU15" s="59"/>
      <c r="AFV15" s="59"/>
      <c r="AFW15" s="59"/>
      <c r="AFX15" s="59"/>
      <c r="AFY15" s="59"/>
      <c r="AFZ15" s="59"/>
      <c r="AGA15" s="59"/>
      <c r="AGB15" s="59"/>
      <c r="AGC15" s="59"/>
      <c r="AGD15" s="59"/>
      <c r="AGE15" s="59"/>
      <c r="AGF15" s="59"/>
      <c r="AGG15" s="59"/>
      <c r="AGH15" s="59"/>
      <c r="AGI15" s="59"/>
      <c r="AGJ15" s="59"/>
      <c r="AGK15" s="59"/>
      <c r="AGL15" s="59"/>
      <c r="AGM15" s="59"/>
      <c r="AGN15" s="59"/>
      <c r="AGO15" s="59"/>
      <c r="AGP15" s="59"/>
      <c r="AGQ15" s="59"/>
      <c r="AGR15" s="59"/>
      <c r="AGS15" s="59"/>
      <c r="AGT15" s="59"/>
      <c r="AGU15" s="59"/>
      <c r="AGV15" s="59"/>
      <c r="AGW15" s="59"/>
      <c r="AGX15" s="59"/>
      <c r="AGY15" s="59"/>
      <c r="AGZ15" s="59"/>
      <c r="AHA15" s="59"/>
      <c r="AHB15" s="59"/>
      <c r="AHC15" s="59"/>
      <c r="AHD15" s="59"/>
      <c r="AHE15" s="59"/>
      <c r="AHF15" s="59"/>
      <c r="AHG15" s="59"/>
      <c r="AHH15" s="59"/>
      <c r="AHI15" s="59"/>
      <c r="AHJ15" s="59"/>
      <c r="AHK15" s="59"/>
      <c r="AHL15" s="59"/>
      <c r="AHM15" s="59"/>
      <c r="AHN15" s="59"/>
      <c r="AHO15" s="59"/>
      <c r="AHP15" s="59"/>
      <c r="AHQ15" s="59"/>
      <c r="AHR15" s="59"/>
      <c r="AHS15" s="59"/>
      <c r="AHT15" s="59"/>
      <c r="AHU15" s="59"/>
      <c r="AHV15" s="59"/>
      <c r="AHW15" s="59"/>
      <c r="AHX15" s="59"/>
      <c r="AHY15" s="59"/>
      <c r="AHZ15" s="59"/>
      <c r="AIA15" s="59"/>
      <c r="AIB15" s="59"/>
      <c r="AIC15" s="59"/>
      <c r="AID15" s="59"/>
      <c r="AIE15" s="59"/>
      <c r="AIF15" s="59"/>
      <c r="AIG15" s="59"/>
      <c r="AIH15" s="59"/>
      <c r="AII15" s="59"/>
      <c r="AIJ15" s="59"/>
      <c r="AIK15" s="59"/>
      <c r="AIL15" s="59"/>
      <c r="AIM15" s="59"/>
      <c r="AIN15" s="59"/>
      <c r="AIO15" s="59"/>
      <c r="AIP15" s="59"/>
      <c r="AIQ15" s="59"/>
      <c r="AIR15" s="59"/>
      <c r="AIS15" s="59"/>
      <c r="AIT15" s="59"/>
      <c r="AIU15" s="59"/>
      <c r="AIV15" s="59"/>
      <c r="AIW15" s="59"/>
      <c r="AIX15" s="59"/>
      <c r="AIY15" s="59"/>
      <c r="AIZ15" s="59"/>
      <c r="AJA15" s="59"/>
      <c r="AJB15" s="59"/>
      <c r="AJC15" s="59"/>
      <c r="AJD15" s="59"/>
      <c r="AJE15" s="59"/>
      <c r="AJF15" s="59"/>
      <c r="AJG15" s="59"/>
      <c r="AJH15" s="59"/>
      <c r="AJI15" s="59"/>
      <c r="AJJ15" s="59"/>
      <c r="AJK15" s="59"/>
      <c r="AJL15" s="59"/>
      <c r="AJM15" s="59"/>
      <c r="AJN15" s="59"/>
      <c r="AJO15" s="59"/>
      <c r="AJP15" s="59"/>
      <c r="AJQ15" s="59"/>
      <c r="AJR15" s="59"/>
      <c r="AJS15" s="59"/>
      <c r="AJT15" s="59"/>
      <c r="AJU15" s="59"/>
      <c r="AJV15" s="59"/>
      <c r="AJW15" s="59"/>
      <c r="AJX15" s="59"/>
      <c r="AJY15" s="59"/>
      <c r="AJZ15" s="59"/>
      <c r="AKA15" s="59"/>
      <c r="AKB15" s="59"/>
      <c r="AKC15" s="59"/>
      <c r="AKD15" s="59"/>
      <c r="AKE15" s="59"/>
      <c r="AKF15" s="59"/>
      <c r="AKG15" s="59"/>
      <c r="AKH15" s="59"/>
      <c r="AKI15" s="59"/>
      <c r="AKJ15" s="59"/>
      <c r="AKK15" s="59"/>
      <c r="AKL15" s="59"/>
      <c r="AKM15" s="59"/>
      <c r="AKN15" s="59"/>
      <c r="AKO15" s="59"/>
      <c r="AKP15" s="59"/>
      <c r="AKQ15" s="59"/>
      <c r="AKR15" s="59"/>
      <c r="AKS15" s="59"/>
      <c r="AKT15" s="59"/>
      <c r="AKU15" s="59"/>
      <c r="AKV15" s="59"/>
      <c r="AKW15" s="59"/>
      <c r="AKX15" s="59"/>
      <c r="AKY15" s="59"/>
      <c r="AKZ15" s="59"/>
      <c r="ALA15" s="59"/>
      <c r="ALB15" s="59"/>
      <c r="ALC15" s="59"/>
      <c r="ALD15" s="59"/>
      <c r="ALE15" s="59"/>
      <c r="ALF15" s="59"/>
      <c r="ALG15" s="59"/>
      <c r="ALH15" s="59"/>
      <c r="ALI15" s="59"/>
      <c r="ALJ15" s="59"/>
      <c r="ALK15" s="59"/>
      <c r="ALL15" s="59"/>
      <c r="ALM15" s="59"/>
      <c r="ALN15" s="59"/>
      <c r="ALO15" s="59"/>
      <c r="ALP15" s="59"/>
      <c r="ALQ15" s="59"/>
      <c r="ALR15" s="59"/>
      <c r="ALS15" s="59"/>
      <c r="ALT15" s="59"/>
      <c r="ALU15" s="59"/>
      <c r="ALV15" s="59"/>
      <c r="ALW15" s="59"/>
      <c r="ALX15" s="59"/>
      <c r="ALY15" s="59"/>
      <c r="ALZ15" s="59"/>
      <c r="AMA15" s="59"/>
      <c r="AMB15" s="59"/>
      <c r="AMC15" s="59"/>
      <c r="AMD15" s="59"/>
      <c r="AME15" s="59"/>
      <c r="AMF15" s="59"/>
      <c r="AMG15" s="59"/>
      <c r="AMH15" s="59"/>
      <c r="AMI15" s="59"/>
      <c r="AMJ15" s="59"/>
      <c r="AMK15" s="59"/>
      <c r="AML15" s="59"/>
      <c r="AMM15" s="59"/>
      <c r="AMN15" s="59"/>
      <c r="AMO15" s="59"/>
      <c r="AMP15" s="59"/>
      <c r="AMQ15" s="59"/>
      <c r="AMR15" s="59"/>
      <c r="AMS15" s="59"/>
      <c r="AMT15" s="59"/>
      <c r="AMU15" s="59"/>
      <c r="AMV15" s="59"/>
      <c r="AMW15" s="59"/>
    </row>
    <row r="16" spans="1:1038" s="57" customFormat="1" ht="15" customHeight="1">
      <c r="A16" s="203" t="s">
        <v>30</v>
      </c>
      <c r="B16" s="203"/>
      <c r="C16" s="203"/>
      <c r="D16" s="203"/>
      <c r="E16" s="74"/>
      <c r="F16" s="74"/>
      <c r="G16" s="74"/>
      <c r="H16" s="74"/>
      <c r="I16" s="74"/>
      <c r="J16" s="2"/>
      <c r="K16" s="71"/>
      <c r="L16" s="54" t="e">
        <f>ROUND(#REF!*#REF!,2)</f>
        <v>#REF!</v>
      </c>
      <c r="M16" s="55" t="e">
        <f>L16+#REF!</f>
        <v>#REF!</v>
      </c>
      <c r="N16" s="51"/>
      <c r="O16" s="54" t="e">
        <f>ROUND($N16*#REF!,2)</f>
        <v>#REF!</v>
      </c>
      <c r="P16" s="54" t="e">
        <f>ROUND($N16*#REF!,2)</f>
        <v>#REF!</v>
      </c>
      <c r="Q16" s="55" t="e">
        <f t="shared" si="4"/>
        <v>#REF!</v>
      </c>
      <c r="R16" s="51"/>
      <c r="S16" s="54" t="e">
        <f>ROUND(R16*#REF!,2)</f>
        <v>#REF!</v>
      </c>
      <c r="T16" s="54" t="e">
        <f>ROUND(R16*#REF!,2)</f>
        <v>#REF!</v>
      </c>
      <c r="U16" s="55" t="e">
        <f t="shared" si="5"/>
        <v>#REF!</v>
      </c>
      <c r="V16" s="52"/>
      <c r="W16" s="54" t="e">
        <f>ROUND(V16*#REF!,2)</f>
        <v>#REF!</v>
      </c>
      <c r="X16" s="54" t="e">
        <f>ROUND(V16*#REF!,2)</f>
        <v>#REF!</v>
      </c>
      <c r="Y16" s="55" t="e">
        <f t="shared" si="6"/>
        <v>#REF!</v>
      </c>
      <c r="Z16" s="52"/>
      <c r="AA16" s="54" t="e">
        <f>ROUND(Z16*#REF!,2)</f>
        <v>#REF!</v>
      </c>
      <c r="AB16" s="54" t="e">
        <f>ROUND(Z16*#REF!,2)</f>
        <v>#REF!</v>
      </c>
      <c r="AC16" s="56" t="e">
        <f t="shared" si="7"/>
        <v>#REF!</v>
      </c>
      <c r="AD16" s="52"/>
      <c r="AE16" s="54" t="e">
        <f>ROUND(AD16*#REF!,2)</f>
        <v>#REF!</v>
      </c>
      <c r="AF16" s="54" t="e">
        <f>ROUND(AD16*#REF!,2)</f>
        <v>#REF!</v>
      </c>
      <c r="AG16" s="55" t="e">
        <f t="shared" si="8"/>
        <v>#REF!</v>
      </c>
      <c r="AH16" s="52"/>
      <c r="AI16" s="54" t="e">
        <f>ROUND(AH16*#REF!,2)</f>
        <v>#REF!</v>
      </c>
      <c r="AJ16" s="54" t="e">
        <f>ROUND(AH16*#REF!,2)</f>
        <v>#REF!</v>
      </c>
      <c r="AK16" s="56" t="e">
        <f t="shared" si="9"/>
        <v>#REF!</v>
      </c>
      <c r="AL16" s="52"/>
      <c r="AM16" s="54" t="e">
        <f>ROUND(AL16*#REF!,2)</f>
        <v>#REF!</v>
      </c>
      <c r="AN16" s="54" t="e">
        <f>ROUND(AL16*#REF!,2)</f>
        <v>#REF!</v>
      </c>
      <c r="AO16" s="55" t="e">
        <f t="shared" si="10"/>
        <v>#REF!</v>
      </c>
      <c r="AP16" s="52"/>
      <c r="AQ16" s="54" t="e">
        <f>ROUND(AP16*#REF!,2)</f>
        <v>#REF!</v>
      </c>
      <c r="AR16" s="54" t="e">
        <f>ROUND(AP16*#REF!,2)</f>
        <v>#REF!</v>
      </c>
      <c r="AS16" s="55" t="e">
        <f t="shared" si="11"/>
        <v>#REF!</v>
      </c>
      <c r="AU16" s="58" t="e">
        <f>#REF!</f>
        <v>#REF!</v>
      </c>
      <c r="AV16" s="58" t="e">
        <f>AH16+AD16+Z16+V16+R16+N16+#REF!</f>
        <v>#REF!</v>
      </c>
      <c r="AW16" s="58" t="e">
        <f t="shared" si="3"/>
        <v>#REF!</v>
      </c>
      <c r="AX16" s="58" t="e">
        <f>AW16-#REF!</f>
        <v>#REF!</v>
      </c>
      <c r="AY16" s="59"/>
      <c r="AZ16" s="59"/>
      <c r="BA16" s="59"/>
      <c r="BB16" s="59"/>
      <c r="BC16" s="59"/>
      <c r="BD16" s="59"/>
      <c r="BE16" s="59"/>
      <c r="BF16" s="59"/>
      <c r="BG16" s="59"/>
      <c r="BH16" s="59"/>
      <c r="BI16" s="59"/>
      <c r="BJ16" s="59"/>
      <c r="BK16" s="59"/>
      <c r="BL16" s="59"/>
      <c r="BM16" s="59"/>
      <c r="BN16" s="59"/>
      <c r="BO16" s="59"/>
      <c r="BP16" s="59"/>
      <c r="BQ16" s="59"/>
      <c r="BR16" s="59"/>
      <c r="BS16" s="59"/>
      <c r="BT16" s="59"/>
      <c r="BU16" s="59"/>
      <c r="BV16" s="59"/>
      <c r="BW16" s="59"/>
      <c r="BX16" s="59"/>
      <c r="BY16" s="59"/>
      <c r="BZ16" s="59"/>
      <c r="CA16" s="59"/>
      <c r="CB16" s="59"/>
      <c r="CC16" s="59"/>
      <c r="CD16" s="59"/>
      <c r="CE16" s="59"/>
      <c r="CF16" s="59"/>
      <c r="CG16" s="59"/>
      <c r="CH16" s="59"/>
      <c r="CI16" s="59"/>
      <c r="CJ16" s="59"/>
      <c r="CK16" s="59"/>
      <c r="CL16" s="59"/>
      <c r="CM16" s="59"/>
      <c r="CN16" s="59"/>
      <c r="CO16" s="59"/>
      <c r="CP16" s="59"/>
      <c r="CQ16" s="59"/>
      <c r="CR16" s="59"/>
      <c r="CS16" s="59"/>
      <c r="CT16" s="59"/>
      <c r="CU16" s="59"/>
      <c r="CV16" s="59"/>
      <c r="CW16" s="59"/>
      <c r="CX16" s="59"/>
      <c r="CY16" s="59"/>
      <c r="CZ16" s="59"/>
      <c r="DA16" s="59"/>
      <c r="DB16" s="59"/>
      <c r="DC16" s="59"/>
      <c r="DD16" s="59"/>
      <c r="DE16" s="59"/>
      <c r="DF16" s="59"/>
      <c r="DG16" s="59"/>
      <c r="DH16" s="59"/>
      <c r="DI16" s="59"/>
      <c r="DJ16" s="59"/>
      <c r="DK16" s="59"/>
      <c r="DL16" s="59"/>
      <c r="DM16" s="59"/>
      <c r="DN16" s="59"/>
      <c r="DO16" s="59"/>
      <c r="DP16" s="59"/>
      <c r="DQ16" s="59"/>
      <c r="DR16" s="59"/>
      <c r="DS16" s="59"/>
      <c r="DT16" s="59"/>
      <c r="DU16" s="59"/>
      <c r="DV16" s="59"/>
      <c r="DW16" s="59"/>
      <c r="DX16" s="59"/>
      <c r="DY16" s="59"/>
      <c r="DZ16" s="59"/>
      <c r="EA16" s="59"/>
      <c r="EB16" s="59"/>
      <c r="EC16" s="59"/>
      <c r="ED16" s="59"/>
      <c r="EE16" s="59"/>
      <c r="EF16" s="59"/>
      <c r="EG16" s="59"/>
      <c r="EH16" s="59"/>
      <c r="EI16" s="59"/>
      <c r="EJ16" s="59"/>
      <c r="EK16" s="59"/>
      <c r="EL16" s="59"/>
      <c r="EM16" s="59"/>
      <c r="EN16" s="59"/>
      <c r="EO16" s="59"/>
      <c r="EP16" s="59"/>
      <c r="EQ16" s="59"/>
      <c r="ER16" s="59"/>
      <c r="ES16" s="59"/>
      <c r="ET16" s="59"/>
      <c r="EU16" s="59"/>
      <c r="EV16" s="59"/>
      <c r="EW16" s="59"/>
      <c r="EX16" s="59"/>
      <c r="EY16" s="59"/>
      <c r="EZ16" s="59"/>
      <c r="FA16" s="59"/>
      <c r="FB16" s="59"/>
      <c r="FC16" s="59"/>
      <c r="FD16" s="59"/>
      <c r="FE16" s="59"/>
      <c r="FF16" s="59"/>
      <c r="FG16" s="59"/>
      <c r="FH16" s="59"/>
      <c r="FI16" s="59"/>
      <c r="FJ16" s="59"/>
      <c r="FK16" s="59"/>
      <c r="FL16" s="59"/>
      <c r="FM16" s="59"/>
      <c r="FN16" s="59"/>
      <c r="FO16" s="59"/>
      <c r="FP16" s="59"/>
      <c r="FQ16" s="59"/>
      <c r="FR16" s="59"/>
      <c r="FS16" s="59"/>
      <c r="FT16" s="59"/>
      <c r="FU16" s="59"/>
      <c r="FV16" s="59"/>
      <c r="FW16" s="59"/>
      <c r="FX16" s="59"/>
      <c r="FY16" s="59"/>
      <c r="FZ16" s="59"/>
      <c r="GA16" s="59"/>
      <c r="GB16" s="59"/>
      <c r="GC16" s="59"/>
      <c r="GD16" s="59"/>
      <c r="GE16" s="59"/>
      <c r="GF16" s="59"/>
      <c r="GG16" s="59"/>
      <c r="GH16" s="59"/>
      <c r="GI16" s="59"/>
      <c r="GJ16" s="59"/>
      <c r="GK16" s="59"/>
      <c r="GL16" s="59"/>
      <c r="GM16" s="59"/>
      <c r="GN16" s="59"/>
      <c r="GO16" s="59"/>
      <c r="GP16" s="59"/>
      <c r="GQ16" s="59"/>
      <c r="GR16" s="59"/>
      <c r="GS16" s="59"/>
      <c r="GT16" s="59"/>
      <c r="GU16" s="59"/>
      <c r="GV16" s="59"/>
      <c r="GW16" s="59"/>
      <c r="GX16" s="59"/>
      <c r="GY16" s="59"/>
      <c r="GZ16" s="59"/>
      <c r="HA16" s="59"/>
      <c r="HB16" s="59"/>
      <c r="HC16" s="59"/>
      <c r="HD16" s="59"/>
      <c r="HE16" s="59"/>
      <c r="HF16" s="59"/>
      <c r="HG16" s="59"/>
      <c r="HH16" s="59"/>
      <c r="HI16" s="59"/>
      <c r="HJ16" s="59"/>
      <c r="HK16" s="59"/>
      <c r="HL16" s="59"/>
      <c r="HM16" s="59"/>
      <c r="HN16" s="59"/>
      <c r="HO16" s="59"/>
      <c r="HP16" s="59"/>
      <c r="HQ16" s="59"/>
      <c r="HR16" s="59"/>
      <c r="HS16" s="59"/>
      <c r="HT16" s="59"/>
      <c r="HU16" s="59"/>
      <c r="HV16" s="59"/>
      <c r="HW16" s="59"/>
      <c r="HX16" s="59"/>
      <c r="HY16" s="59"/>
      <c r="HZ16" s="59"/>
      <c r="IA16" s="59"/>
      <c r="IB16" s="59"/>
      <c r="IC16" s="59"/>
      <c r="ID16" s="59"/>
      <c r="IE16" s="59"/>
      <c r="IF16" s="59"/>
      <c r="IG16" s="59"/>
      <c r="IH16" s="59"/>
      <c r="II16" s="59"/>
      <c r="IJ16" s="59"/>
      <c r="IK16" s="59"/>
      <c r="IL16" s="59"/>
      <c r="IM16" s="59"/>
      <c r="IN16" s="59"/>
      <c r="IO16" s="59"/>
      <c r="IP16" s="59"/>
      <c r="IQ16" s="59"/>
      <c r="IR16" s="59"/>
      <c r="IS16" s="59"/>
      <c r="IT16" s="59"/>
      <c r="IU16" s="59"/>
      <c r="IV16" s="59"/>
      <c r="IW16" s="59"/>
      <c r="IX16" s="59"/>
      <c r="IY16" s="59"/>
      <c r="IZ16" s="59"/>
      <c r="JA16" s="59"/>
      <c r="JB16" s="59"/>
      <c r="JC16" s="59"/>
      <c r="JD16" s="59"/>
      <c r="JE16" s="59"/>
      <c r="JF16" s="59"/>
      <c r="JG16" s="59"/>
      <c r="JH16" s="59"/>
      <c r="JI16" s="59"/>
      <c r="JJ16" s="59"/>
      <c r="JK16" s="59"/>
      <c r="JL16" s="59"/>
      <c r="JM16" s="59"/>
      <c r="JN16" s="59"/>
      <c r="JO16" s="59"/>
      <c r="JP16" s="59"/>
      <c r="JQ16" s="59"/>
      <c r="JR16" s="59"/>
      <c r="JS16" s="59"/>
      <c r="JT16" s="59"/>
      <c r="JU16" s="59"/>
      <c r="JV16" s="59"/>
      <c r="JW16" s="59"/>
      <c r="JX16" s="59"/>
      <c r="JY16" s="59"/>
      <c r="JZ16" s="59"/>
      <c r="KA16" s="59"/>
      <c r="KB16" s="59"/>
      <c r="KC16" s="59"/>
      <c r="KD16" s="59"/>
      <c r="KE16" s="59"/>
      <c r="KF16" s="59"/>
      <c r="KG16" s="59"/>
      <c r="KH16" s="59"/>
      <c r="KI16" s="59"/>
      <c r="KJ16" s="59"/>
      <c r="KK16" s="59"/>
      <c r="KL16" s="59"/>
      <c r="KM16" s="59"/>
      <c r="KN16" s="59"/>
      <c r="KO16" s="59"/>
      <c r="KP16" s="59"/>
      <c r="KQ16" s="59"/>
      <c r="KR16" s="59"/>
      <c r="KS16" s="59"/>
      <c r="KT16" s="59"/>
      <c r="KU16" s="59"/>
      <c r="KV16" s="59"/>
      <c r="KW16" s="59"/>
      <c r="KX16" s="59"/>
      <c r="KY16" s="59"/>
      <c r="KZ16" s="59"/>
      <c r="LA16" s="59"/>
      <c r="LB16" s="59"/>
      <c r="LC16" s="59"/>
      <c r="LD16" s="59"/>
      <c r="LE16" s="59"/>
      <c r="LF16" s="59"/>
      <c r="LG16" s="59"/>
      <c r="LH16" s="59"/>
      <c r="LI16" s="59"/>
      <c r="LJ16" s="59"/>
      <c r="LK16" s="59"/>
      <c r="LL16" s="59"/>
      <c r="LM16" s="59"/>
      <c r="LN16" s="59"/>
      <c r="LO16" s="59"/>
      <c r="LP16" s="59"/>
      <c r="LQ16" s="59"/>
      <c r="LR16" s="59"/>
      <c r="LS16" s="59"/>
      <c r="LT16" s="59"/>
      <c r="LU16" s="59"/>
      <c r="LV16" s="59"/>
      <c r="LW16" s="59"/>
      <c r="LX16" s="59"/>
      <c r="LY16" s="59"/>
      <c r="LZ16" s="59"/>
      <c r="MA16" s="59"/>
      <c r="MB16" s="59"/>
      <c r="MC16" s="59"/>
      <c r="MD16" s="59"/>
      <c r="ME16" s="59"/>
      <c r="MF16" s="59"/>
      <c r="MG16" s="59"/>
      <c r="MH16" s="59"/>
      <c r="MI16" s="59"/>
      <c r="MJ16" s="59"/>
      <c r="MK16" s="59"/>
      <c r="ML16" s="59"/>
      <c r="MM16" s="59"/>
      <c r="MN16" s="59"/>
      <c r="MO16" s="59"/>
      <c r="MP16" s="59"/>
      <c r="MQ16" s="59"/>
      <c r="MR16" s="59"/>
      <c r="MS16" s="59"/>
      <c r="MT16" s="59"/>
      <c r="MU16" s="59"/>
      <c r="MV16" s="59"/>
      <c r="MW16" s="59"/>
      <c r="MX16" s="59"/>
      <c r="MY16" s="59"/>
      <c r="MZ16" s="59"/>
      <c r="NA16" s="59"/>
      <c r="NB16" s="59"/>
      <c r="NC16" s="59"/>
      <c r="ND16" s="59"/>
      <c r="NE16" s="59"/>
      <c r="NF16" s="59"/>
      <c r="NG16" s="59"/>
      <c r="NH16" s="59"/>
      <c r="NI16" s="59"/>
      <c r="NJ16" s="59"/>
      <c r="NK16" s="59"/>
      <c r="NL16" s="59"/>
      <c r="NM16" s="59"/>
      <c r="NN16" s="59"/>
      <c r="NO16" s="59"/>
      <c r="NP16" s="59"/>
      <c r="NQ16" s="59"/>
      <c r="NR16" s="59"/>
      <c r="NS16" s="59"/>
      <c r="NT16" s="59"/>
      <c r="NU16" s="59"/>
      <c r="NV16" s="59"/>
      <c r="NW16" s="59"/>
      <c r="NX16" s="59"/>
      <c r="NY16" s="59"/>
      <c r="NZ16" s="59"/>
      <c r="OA16" s="59"/>
      <c r="OB16" s="59"/>
      <c r="OC16" s="59"/>
      <c r="OD16" s="59"/>
      <c r="OE16" s="59"/>
      <c r="OF16" s="59"/>
      <c r="OG16" s="59"/>
      <c r="OH16" s="59"/>
      <c r="OI16" s="59"/>
      <c r="OJ16" s="59"/>
      <c r="OK16" s="59"/>
      <c r="OL16" s="59"/>
      <c r="OM16" s="59"/>
      <c r="ON16" s="59"/>
      <c r="OO16" s="59"/>
      <c r="OP16" s="59"/>
      <c r="OQ16" s="59"/>
      <c r="OR16" s="59"/>
      <c r="OS16" s="59"/>
      <c r="OT16" s="59"/>
      <c r="OU16" s="59"/>
      <c r="OV16" s="59"/>
      <c r="OW16" s="59"/>
      <c r="OX16" s="59"/>
      <c r="OY16" s="59"/>
      <c r="OZ16" s="59"/>
      <c r="PA16" s="59"/>
      <c r="PB16" s="59"/>
      <c r="PC16" s="59"/>
      <c r="PD16" s="59"/>
      <c r="PE16" s="59"/>
      <c r="PF16" s="59"/>
      <c r="PG16" s="59"/>
      <c r="PH16" s="59"/>
      <c r="PI16" s="59"/>
      <c r="PJ16" s="59"/>
      <c r="PK16" s="59"/>
      <c r="PL16" s="59"/>
      <c r="PM16" s="59"/>
      <c r="PN16" s="59"/>
      <c r="PO16" s="59"/>
      <c r="PP16" s="59"/>
      <c r="PQ16" s="59"/>
      <c r="PR16" s="59"/>
      <c r="PS16" s="59"/>
      <c r="PT16" s="59"/>
      <c r="PU16" s="59"/>
      <c r="PV16" s="59"/>
      <c r="PW16" s="59"/>
      <c r="PX16" s="59"/>
      <c r="PY16" s="59"/>
      <c r="PZ16" s="59"/>
      <c r="QA16" s="59"/>
      <c r="QB16" s="59"/>
      <c r="QC16" s="59"/>
      <c r="QD16" s="59"/>
      <c r="QE16" s="59"/>
      <c r="QF16" s="59"/>
      <c r="QG16" s="59"/>
      <c r="QH16" s="59"/>
      <c r="QI16" s="59"/>
      <c r="QJ16" s="59"/>
      <c r="QK16" s="59"/>
      <c r="QL16" s="59"/>
      <c r="QM16" s="59"/>
      <c r="QN16" s="59"/>
      <c r="QO16" s="59"/>
      <c r="QP16" s="59"/>
      <c r="QQ16" s="59"/>
      <c r="QR16" s="59"/>
      <c r="QS16" s="59"/>
      <c r="QT16" s="59"/>
      <c r="QU16" s="59"/>
      <c r="QV16" s="59"/>
      <c r="QW16" s="59"/>
      <c r="QX16" s="59"/>
      <c r="QY16" s="59"/>
      <c r="QZ16" s="59"/>
      <c r="RA16" s="59"/>
      <c r="RB16" s="59"/>
      <c r="RC16" s="59"/>
      <c r="RD16" s="59"/>
      <c r="RE16" s="59"/>
      <c r="RF16" s="59"/>
      <c r="RG16" s="59"/>
      <c r="RH16" s="59"/>
      <c r="RI16" s="59"/>
      <c r="RJ16" s="59"/>
      <c r="RK16" s="59"/>
      <c r="RL16" s="59"/>
      <c r="RM16" s="59"/>
      <c r="RN16" s="59"/>
      <c r="RO16" s="59"/>
      <c r="RP16" s="59"/>
      <c r="RQ16" s="59"/>
      <c r="RR16" s="59"/>
      <c r="RS16" s="59"/>
      <c r="RT16" s="59"/>
      <c r="RU16" s="59"/>
      <c r="RV16" s="59"/>
      <c r="RW16" s="59"/>
      <c r="RX16" s="59"/>
      <c r="RY16" s="59"/>
      <c r="RZ16" s="59"/>
      <c r="SA16" s="59"/>
      <c r="SB16" s="59"/>
      <c r="SC16" s="59"/>
      <c r="SD16" s="59"/>
      <c r="SE16" s="59"/>
      <c r="SF16" s="59"/>
      <c r="SG16" s="59"/>
      <c r="SH16" s="59"/>
      <c r="SI16" s="59"/>
      <c r="SJ16" s="59"/>
      <c r="SK16" s="59"/>
      <c r="SL16" s="59"/>
      <c r="SM16" s="59"/>
      <c r="SN16" s="59"/>
      <c r="SO16" s="59"/>
      <c r="SP16" s="59"/>
      <c r="SQ16" s="59"/>
      <c r="SR16" s="59"/>
      <c r="SS16" s="59"/>
      <c r="ST16" s="59"/>
      <c r="SU16" s="59"/>
      <c r="SV16" s="59"/>
      <c r="SW16" s="59"/>
      <c r="SX16" s="59"/>
      <c r="SY16" s="59"/>
      <c r="SZ16" s="59"/>
      <c r="TA16" s="59"/>
      <c r="TB16" s="59"/>
      <c r="TC16" s="59"/>
      <c r="TD16" s="59"/>
      <c r="TE16" s="59"/>
      <c r="TF16" s="59"/>
      <c r="TG16" s="59"/>
      <c r="TH16" s="59"/>
      <c r="TI16" s="59"/>
      <c r="TJ16" s="59"/>
      <c r="TK16" s="59"/>
      <c r="TL16" s="59"/>
      <c r="TM16" s="59"/>
      <c r="TN16" s="59"/>
      <c r="TO16" s="59"/>
      <c r="TP16" s="59"/>
      <c r="TQ16" s="59"/>
      <c r="TR16" s="59"/>
      <c r="TS16" s="59"/>
      <c r="TT16" s="59"/>
      <c r="TU16" s="59"/>
      <c r="TV16" s="59"/>
      <c r="TW16" s="59"/>
      <c r="TX16" s="59"/>
      <c r="TY16" s="59"/>
      <c r="TZ16" s="59"/>
      <c r="UA16" s="59"/>
      <c r="UB16" s="59"/>
      <c r="UC16" s="59"/>
      <c r="UD16" s="59"/>
      <c r="UE16" s="59"/>
      <c r="UF16" s="59"/>
      <c r="UG16" s="59"/>
      <c r="UH16" s="59"/>
      <c r="UI16" s="59"/>
      <c r="UJ16" s="59"/>
      <c r="UK16" s="59"/>
      <c r="UL16" s="59"/>
      <c r="UM16" s="59"/>
      <c r="UN16" s="59"/>
      <c r="UO16" s="59"/>
      <c r="UP16" s="59"/>
      <c r="UQ16" s="59"/>
      <c r="UR16" s="59"/>
      <c r="US16" s="59"/>
      <c r="UT16" s="59"/>
      <c r="UU16" s="59"/>
      <c r="UV16" s="59"/>
      <c r="UW16" s="59"/>
      <c r="UX16" s="59"/>
      <c r="UY16" s="59"/>
      <c r="UZ16" s="59"/>
      <c r="VA16" s="59"/>
      <c r="VB16" s="59"/>
      <c r="VC16" s="59"/>
      <c r="VD16" s="59"/>
      <c r="VE16" s="59"/>
      <c r="VF16" s="59"/>
      <c r="VG16" s="59"/>
      <c r="VH16" s="59"/>
      <c r="VI16" s="59"/>
      <c r="VJ16" s="59"/>
      <c r="VK16" s="59"/>
      <c r="VL16" s="59"/>
      <c r="VM16" s="59"/>
      <c r="VN16" s="59"/>
      <c r="VO16" s="59"/>
      <c r="VP16" s="59"/>
      <c r="VQ16" s="59"/>
      <c r="VR16" s="59"/>
      <c r="VS16" s="59"/>
      <c r="VT16" s="59"/>
      <c r="VU16" s="59"/>
      <c r="VV16" s="59"/>
      <c r="VW16" s="59"/>
      <c r="VX16" s="59"/>
      <c r="VY16" s="59"/>
      <c r="VZ16" s="59"/>
      <c r="WA16" s="59"/>
      <c r="WB16" s="59"/>
      <c r="WC16" s="59"/>
      <c r="WD16" s="59"/>
      <c r="WE16" s="59"/>
      <c r="WF16" s="59"/>
      <c r="WG16" s="59"/>
      <c r="WH16" s="59"/>
      <c r="WI16" s="59"/>
      <c r="WJ16" s="59"/>
      <c r="WK16" s="59"/>
      <c r="WL16" s="59"/>
      <c r="WM16" s="59"/>
      <c r="WN16" s="59"/>
      <c r="WO16" s="59"/>
      <c r="WP16" s="59"/>
      <c r="WQ16" s="59"/>
      <c r="WR16" s="59"/>
      <c r="WS16" s="59"/>
      <c r="WT16" s="59"/>
      <c r="WU16" s="59"/>
      <c r="WV16" s="59"/>
      <c r="WW16" s="59"/>
      <c r="WX16" s="59"/>
      <c r="WY16" s="59"/>
      <c r="WZ16" s="59"/>
      <c r="XA16" s="59"/>
      <c r="XB16" s="59"/>
      <c r="XC16" s="59"/>
      <c r="XD16" s="59"/>
      <c r="XE16" s="59"/>
      <c r="XF16" s="59"/>
      <c r="XG16" s="59"/>
      <c r="XH16" s="59"/>
      <c r="XI16" s="59"/>
      <c r="XJ16" s="59"/>
      <c r="XK16" s="59"/>
      <c r="XL16" s="59"/>
      <c r="XM16" s="59"/>
      <c r="XN16" s="59"/>
      <c r="XO16" s="59"/>
      <c r="XP16" s="59"/>
      <c r="XQ16" s="59"/>
      <c r="XR16" s="59"/>
      <c r="XS16" s="59"/>
      <c r="XT16" s="59"/>
      <c r="XU16" s="59"/>
      <c r="XV16" s="59"/>
      <c r="XW16" s="59"/>
      <c r="XX16" s="59"/>
      <c r="XY16" s="59"/>
      <c r="XZ16" s="59"/>
      <c r="YA16" s="59"/>
      <c r="YB16" s="59"/>
      <c r="YC16" s="59"/>
      <c r="YD16" s="59"/>
      <c r="YE16" s="59"/>
      <c r="YF16" s="59"/>
      <c r="YG16" s="59"/>
      <c r="YH16" s="59"/>
      <c r="YI16" s="59"/>
      <c r="YJ16" s="59"/>
      <c r="YK16" s="59"/>
      <c r="YL16" s="59"/>
      <c r="YM16" s="59"/>
      <c r="YN16" s="59"/>
      <c r="YO16" s="59"/>
      <c r="YP16" s="59"/>
      <c r="YQ16" s="59"/>
      <c r="YR16" s="59"/>
      <c r="YS16" s="59"/>
      <c r="YT16" s="59"/>
      <c r="YU16" s="59"/>
      <c r="YV16" s="59"/>
      <c r="YW16" s="59"/>
      <c r="YX16" s="59"/>
      <c r="YY16" s="59"/>
      <c r="YZ16" s="59"/>
      <c r="ZA16" s="59"/>
      <c r="ZB16" s="59"/>
      <c r="ZC16" s="59"/>
      <c r="ZD16" s="59"/>
      <c r="ZE16" s="59"/>
      <c r="ZF16" s="59"/>
      <c r="ZG16" s="59"/>
      <c r="ZH16" s="59"/>
      <c r="ZI16" s="59"/>
      <c r="ZJ16" s="59"/>
      <c r="ZK16" s="59"/>
      <c r="ZL16" s="59"/>
      <c r="ZM16" s="59"/>
      <c r="ZN16" s="59"/>
      <c r="ZO16" s="59"/>
      <c r="ZP16" s="59"/>
      <c r="ZQ16" s="59"/>
      <c r="ZR16" s="59"/>
      <c r="ZS16" s="59"/>
      <c r="ZT16" s="59"/>
      <c r="ZU16" s="59"/>
      <c r="ZV16" s="59"/>
      <c r="ZW16" s="59"/>
      <c r="ZX16" s="59"/>
      <c r="ZY16" s="59"/>
      <c r="ZZ16" s="59"/>
      <c r="AAA16" s="59"/>
      <c r="AAB16" s="59"/>
      <c r="AAC16" s="59"/>
      <c r="AAD16" s="59"/>
      <c r="AAE16" s="59"/>
      <c r="AAF16" s="59"/>
      <c r="AAG16" s="59"/>
      <c r="AAH16" s="59"/>
      <c r="AAI16" s="59"/>
      <c r="AAJ16" s="59"/>
      <c r="AAK16" s="59"/>
      <c r="AAL16" s="59"/>
      <c r="AAM16" s="59"/>
      <c r="AAN16" s="59"/>
      <c r="AAO16" s="59"/>
      <c r="AAP16" s="59"/>
      <c r="AAQ16" s="59"/>
      <c r="AAR16" s="59"/>
      <c r="AAS16" s="59"/>
      <c r="AAT16" s="59"/>
      <c r="AAU16" s="59"/>
      <c r="AAV16" s="59"/>
      <c r="AAW16" s="59"/>
      <c r="AAX16" s="59"/>
      <c r="AAY16" s="59"/>
      <c r="AAZ16" s="59"/>
      <c r="ABA16" s="59"/>
      <c r="ABB16" s="59"/>
      <c r="ABC16" s="59"/>
      <c r="ABD16" s="59"/>
      <c r="ABE16" s="59"/>
      <c r="ABF16" s="59"/>
      <c r="ABG16" s="59"/>
      <c r="ABH16" s="59"/>
      <c r="ABI16" s="59"/>
      <c r="ABJ16" s="59"/>
      <c r="ABK16" s="59"/>
      <c r="ABL16" s="59"/>
      <c r="ABM16" s="59"/>
      <c r="ABN16" s="59"/>
      <c r="ABO16" s="59"/>
      <c r="ABP16" s="59"/>
      <c r="ABQ16" s="59"/>
      <c r="ABR16" s="59"/>
      <c r="ABS16" s="59"/>
      <c r="ABT16" s="59"/>
      <c r="ABU16" s="59"/>
      <c r="ABV16" s="59"/>
      <c r="ABW16" s="59"/>
      <c r="ABX16" s="59"/>
      <c r="ABY16" s="59"/>
      <c r="ABZ16" s="59"/>
      <c r="ACA16" s="59"/>
      <c r="ACB16" s="59"/>
      <c r="ACC16" s="59"/>
      <c r="ACD16" s="59"/>
      <c r="ACE16" s="59"/>
      <c r="ACF16" s="59"/>
      <c r="ACG16" s="59"/>
      <c r="ACH16" s="59"/>
      <c r="ACI16" s="59"/>
      <c r="ACJ16" s="59"/>
      <c r="ACK16" s="59"/>
      <c r="ACL16" s="59"/>
      <c r="ACM16" s="59"/>
      <c r="ACN16" s="59"/>
      <c r="ACO16" s="59"/>
      <c r="ACP16" s="59"/>
      <c r="ACQ16" s="59"/>
      <c r="ACR16" s="59"/>
      <c r="ACS16" s="59"/>
      <c r="ACT16" s="59"/>
      <c r="ACU16" s="59"/>
      <c r="ACV16" s="59"/>
      <c r="ACW16" s="59"/>
      <c r="ACX16" s="59"/>
      <c r="ACY16" s="59"/>
      <c r="ACZ16" s="59"/>
      <c r="ADA16" s="59"/>
      <c r="ADB16" s="59"/>
      <c r="ADC16" s="59"/>
      <c r="ADD16" s="59"/>
      <c r="ADE16" s="59"/>
      <c r="ADF16" s="59"/>
      <c r="ADG16" s="59"/>
      <c r="ADH16" s="59"/>
      <c r="ADI16" s="59"/>
      <c r="ADJ16" s="59"/>
      <c r="ADK16" s="59"/>
      <c r="ADL16" s="59"/>
      <c r="ADM16" s="59"/>
      <c r="ADN16" s="59"/>
      <c r="ADO16" s="59"/>
      <c r="ADP16" s="59"/>
      <c r="ADQ16" s="59"/>
      <c r="ADR16" s="59"/>
      <c r="ADS16" s="59"/>
      <c r="ADT16" s="59"/>
      <c r="ADU16" s="59"/>
      <c r="ADV16" s="59"/>
      <c r="ADW16" s="59"/>
      <c r="ADX16" s="59"/>
      <c r="ADY16" s="59"/>
      <c r="ADZ16" s="59"/>
      <c r="AEA16" s="59"/>
      <c r="AEB16" s="59"/>
      <c r="AEC16" s="59"/>
      <c r="AED16" s="59"/>
      <c r="AEE16" s="59"/>
      <c r="AEF16" s="59"/>
      <c r="AEG16" s="59"/>
      <c r="AEH16" s="59"/>
      <c r="AEI16" s="59"/>
      <c r="AEJ16" s="59"/>
      <c r="AEK16" s="59"/>
      <c r="AEL16" s="59"/>
      <c r="AEM16" s="59"/>
      <c r="AEN16" s="59"/>
      <c r="AEO16" s="59"/>
      <c r="AEP16" s="59"/>
      <c r="AEQ16" s="59"/>
      <c r="AER16" s="59"/>
      <c r="AES16" s="59"/>
      <c r="AET16" s="59"/>
      <c r="AEU16" s="59"/>
      <c r="AEV16" s="59"/>
      <c r="AEW16" s="59"/>
      <c r="AEX16" s="59"/>
      <c r="AEY16" s="59"/>
      <c r="AEZ16" s="59"/>
      <c r="AFA16" s="59"/>
      <c r="AFB16" s="59"/>
      <c r="AFC16" s="59"/>
      <c r="AFD16" s="59"/>
      <c r="AFE16" s="59"/>
      <c r="AFF16" s="59"/>
      <c r="AFG16" s="59"/>
      <c r="AFH16" s="59"/>
      <c r="AFI16" s="59"/>
      <c r="AFJ16" s="59"/>
      <c r="AFK16" s="59"/>
      <c r="AFL16" s="59"/>
      <c r="AFM16" s="59"/>
      <c r="AFN16" s="59"/>
      <c r="AFO16" s="59"/>
      <c r="AFP16" s="59"/>
      <c r="AFQ16" s="59"/>
      <c r="AFR16" s="59"/>
      <c r="AFS16" s="59"/>
      <c r="AFT16" s="59"/>
      <c r="AFU16" s="59"/>
      <c r="AFV16" s="59"/>
      <c r="AFW16" s="59"/>
      <c r="AFX16" s="59"/>
      <c r="AFY16" s="59"/>
      <c r="AFZ16" s="59"/>
      <c r="AGA16" s="59"/>
      <c r="AGB16" s="59"/>
      <c r="AGC16" s="59"/>
      <c r="AGD16" s="59"/>
      <c r="AGE16" s="59"/>
      <c r="AGF16" s="59"/>
      <c r="AGG16" s="59"/>
      <c r="AGH16" s="59"/>
      <c r="AGI16" s="59"/>
      <c r="AGJ16" s="59"/>
      <c r="AGK16" s="59"/>
      <c r="AGL16" s="59"/>
      <c r="AGM16" s="59"/>
      <c r="AGN16" s="59"/>
      <c r="AGO16" s="59"/>
      <c r="AGP16" s="59"/>
      <c r="AGQ16" s="59"/>
      <c r="AGR16" s="59"/>
      <c r="AGS16" s="59"/>
      <c r="AGT16" s="59"/>
      <c r="AGU16" s="59"/>
      <c r="AGV16" s="59"/>
      <c r="AGW16" s="59"/>
      <c r="AGX16" s="59"/>
      <c r="AGY16" s="59"/>
      <c r="AGZ16" s="59"/>
      <c r="AHA16" s="59"/>
      <c r="AHB16" s="59"/>
      <c r="AHC16" s="59"/>
      <c r="AHD16" s="59"/>
      <c r="AHE16" s="59"/>
      <c r="AHF16" s="59"/>
      <c r="AHG16" s="59"/>
      <c r="AHH16" s="59"/>
      <c r="AHI16" s="59"/>
      <c r="AHJ16" s="59"/>
      <c r="AHK16" s="59"/>
      <c r="AHL16" s="59"/>
      <c r="AHM16" s="59"/>
      <c r="AHN16" s="59"/>
      <c r="AHO16" s="59"/>
      <c r="AHP16" s="59"/>
      <c r="AHQ16" s="59"/>
      <c r="AHR16" s="59"/>
      <c r="AHS16" s="59"/>
      <c r="AHT16" s="59"/>
      <c r="AHU16" s="59"/>
      <c r="AHV16" s="59"/>
      <c r="AHW16" s="59"/>
      <c r="AHX16" s="59"/>
      <c r="AHY16" s="59"/>
      <c r="AHZ16" s="59"/>
      <c r="AIA16" s="59"/>
      <c r="AIB16" s="59"/>
      <c r="AIC16" s="59"/>
      <c r="AID16" s="59"/>
      <c r="AIE16" s="59"/>
      <c r="AIF16" s="59"/>
      <c r="AIG16" s="59"/>
      <c r="AIH16" s="59"/>
      <c r="AII16" s="59"/>
      <c r="AIJ16" s="59"/>
      <c r="AIK16" s="59"/>
      <c r="AIL16" s="59"/>
      <c r="AIM16" s="59"/>
      <c r="AIN16" s="59"/>
      <c r="AIO16" s="59"/>
      <c r="AIP16" s="59"/>
      <c r="AIQ16" s="59"/>
      <c r="AIR16" s="59"/>
      <c r="AIS16" s="59"/>
      <c r="AIT16" s="59"/>
      <c r="AIU16" s="59"/>
      <c r="AIV16" s="59"/>
      <c r="AIW16" s="59"/>
      <c r="AIX16" s="59"/>
      <c r="AIY16" s="59"/>
      <c r="AIZ16" s="59"/>
      <c r="AJA16" s="59"/>
      <c r="AJB16" s="59"/>
      <c r="AJC16" s="59"/>
      <c r="AJD16" s="59"/>
      <c r="AJE16" s="59"/>
      <c r="AJF16" s="59"/>
      <c r="AJG16" s="59"/>
      <c r="AJH16" s="59"/>
      <c r="AJI16" s="59"/>
      <c r="AJJ16" s="59"/>
      <c r="AJK16" s="59"/>
      <c r="AJL16" s="59"/>
      <c r="AJM16" s="59"/>
      <c r="AJN16" s="59"/>
      <c r="AJO16" s="59"/>
      <c r="AJP16" s="59"/>
      <c r="AJQ16" s="59"/>
      <c r="AJR16" s="59"/>
      <c r="AJS16" s="59"/>
      <c r="AJT16" s="59"/>
      <c r="AJU16" s="59"/>
      <c r="AJV16" s="59"/>
      <c r="AJW16" s="59"/>
      <c r="AJX16" s="59"/>
      <c r="AJY16" s="59"/>
      <c r="AJZ16" s="59"/>
      <c r="AKA16" s="59"/>
      <c r="AKB16" s="59"/>
      <c r="AKC16" s="59"/>
      <c r="AKD16" s="59"/>
      <c r="AKE16" s="59"/>
      <c r="AKF16" s="59"/>
      <c r="AKG16" s="59"/>
      <c r="AKH16" s="59"/>
      <c r="AKI16" s="59"/>
      <c r="AKJ16" s="59"/>
      <c r="AKK16" s="59"/>
      <c r="AKL16" s="59"/>
      <c r="AKM16" s="59"/>
      <c r="AKN16" s="59"/>
      <c r="AKO16" s="59"/>
      <c r="AKP16" s="59"/>
      <c r="AKQ16" s="59"/>
      <c r="AKR16" s="59"/>
      <c r="AKS16" s="59"/>
      <c r="AKT16" s="59"/>
      <c r="AKU16" s="59"/>
      <c r="AKV16" s="59"/>
      <c r="AKW16" s="59"/>
      <c r="AKX16" s="59"/>
      <c r="AKY16" s="59"/>
      <c r="AKZ16" s="59"/>
      <c r="ALA16" s="59"/>
      <c r="ALB16" s="59"/>
      <c r="ALC16" s="59"/>
      <c r="ALD16" s="59"/>
      <c r="ALE16" s="59"/>
      <c r="ALF16" s="59"/>
      <c r="ALG16" s="59"/>
      <c r="ALH16" s="59"/>
      <c r="ALI16" s="59"/>
      <c r="ALJ16" s="59"/>
      <c r="ALK16" s="59"/>
      <c r="ALL16" s="59"/>
      <c r="ALM16" s="59"/>
      <c r="ALN16" s="59"/>
      <c r="ALO16" s="59"/>
      <c r="ALP16" s="59"/>
      <c r="ALQ16" s="59"/>
      <c r="ALR16" s="59"/>
      <c r="ALS16" s="59"/>
      <c r="ALT16" s="59"/>
      <c r="ALU16" s="59"/>
      <c r="ALV16" s="59"/>
      <c r="ALW16" s="59"/>
      <c r="ALX16" s="59"/>
      <c r="ALY16" s="59"/>
      <c r="ALZ16" s="59"/>
      <c r="AMA16" s="59"/>
      <c r="AMB16" s="59"/>
      <c r="AMC16" s="59"/>
      <c r="AMD16" s="59"/>
      <c r="AME16" s="59"/>
      <c r="AMF16" s="59"/>
      <c r="AMG16" s="59"/>
      <c r="AMH16" s="59"/>
      <c r="AMI16" s="59"/>
      <c r="AMJ16" s="59"/>
      <c r="AMK16" s="59"/>
      <c r="AML16" s="59"/>
      <c r="AMM16" s="59"/>
      <c r="AMN16" s="59"/>
      <c r="AMO16" s="59"/>
      <c r="AMP16" s="59"/>
      <c r="AMQ16" s="59"/>
      <c r="AMR16" s="59"/>
      <c r="AMS16" s="59"/>
      <c r="AMT16" s="59"/>
      <c r="AMU16" s="59"/>
      <c r="AMV16" s="59"/>
      <c r="AMW16" s="59"/>
    </row>
    <row r="17" spans="1:52 1038:1039" ht="17.149999999999999" customHeight="1">
      <c r="L17" s="9" t="e">
        <f>ROUND(#REF!*#REF!,2)</f>
        <v>#REF!</v>
      </c>
      <c r="M17" s="14" t="e">
        <f>L17+#REF!</f>
        <v>#REF!</v>
      </c>
      <c r="N17" s="11"/>
      <c r="O17" s="9" t="e">
        <f>ROUND($N17*#REF!,2)</f>
        <v>#REF!</v>
      </c>
      <c r="P17" s="9" t="e">
        <f>ROUND($N17*#REF!,2)</f>
        <v>#REF!</v>
      </c>
      <c r="Q17" s="14" t="e">
        <f t="shared" si="4"/>
        <v>#REF!</v>
      </c>
      <c r="R17" s="11"/>
      <c r="S17" s="9" t="e">
        <f>ROUND(R17*#REF!,2)</f>
        <v>#REF!</v>
      </c>
      <c r="T17" s="9" t="e">
        <f>ROUND(R17*#REF!,2)</f>
        <v>#REF!</v>
      </c>
      <c r="U17" s="14" t="e">
        <f t="shared" si="5"/>
        <v>#REF!</v>
      </c>
      <c r="V17" s="8"/>
      <c r="W17" s="9" t="e">
        <f>ROUND(V17*#REF!,2)</f>
        <v>#REF!</v>
      </c>
      <c r="X17" s="9" t="e">
        <f>ROUND(V17*#REF!,2)</f>
        <v>#REF!</v>
      </c>
      <c r="Y17" s="14" t="e">
        <f t="shared" si="6"/>
        <v>#REF!</v>
      </c>
      <c r="Z17" s="8"/>
      <c r="AA17" s="9" t="e">
        <f>ROUND(Z17*#REF!,2)</f>
        <v>#REF!</v>
      </c>
      <c r="AB17" s="9" t="e">
        <f>ROUND(Z17*#REF!,2)</f>
        <v>#REF!</v>
      </c>
      <c r="AC17" s="17" t="e">
        <f t="shared" si="7"/>
        <v>#REF!</v>
      </c>
      <c r="AD17" s="8"/>
      <c r="AE17" s="9" t="e">
        <f>ROUND(AD17*#REF!,2)</f>
        <v>#REF!</v>
      </c>
      <c r="AF17" s="9" t="e">
        <f>ROUND(AD17*#REF!,2)</f>
        <v>#REF!</v>
      </c>
      <c r="AG17" s="14" t="e">
        <f t="shared" si="8"/>
        <v>#REF!</v>
      </c>
      <c r="AH17" s="8"/>
      <c r="AI17" s="9" t="e">
        <f>ROUND(AH17*#REF!,2)</f>
        <v>#REF!</v>
      </c>
      <c r="AJ17" s="9" t="e">
        <f>ROUND(AH17*#REF!,2)</f>
        <v>#REF!</v>
      </c>
      <c r="AK17" s="17" t="e">
        <f t="shared" si="9"/>
        <v>#REF!</v>
      </c>
      <c r="AL17" s="8"/>
      <c r="AM17" s="9" t="e">
        <f>ROUND(AL17*#REF!,2)</f>
        <v>#REF!</v>
      </c>
      <c r="AN17" s="9" t="e">
        <f>ROUND(AL17*#REF!,2)</f>
        <v>#REF!</v>
      </c>
      <c r="AO17" s="14" t="e">
        <f t="shared" si="10"/>
        <v>#REF!</v>
      </c>
      <c r="AP17" s="8"/>
      <c r="AQ17" s="9" t="e">
        <f>ROUND(AP17*#REF!,2)</f>
        <v>#REF!</v>
      </c>
      <c r="AR17" s="9" t="e">
        <f>ROUND(AP17*#REF!,2)</f>
        <v>#REF!</v>
      </c>
      <c r="AS17" s="14" t="e">
        <f t="shared" si="11"/>
        <v>#REF!</v>
      </c>
      <c r="AT17"/>
      <c r="AU17" s="53" t="e">
        <f>#REF!</f>
        <v>#REF!</v>
      </c>
      <c r="AV17" s="53" t="e">
        <f>AH17+AD17+Z17+V17+R17+N17+#REF!</f>
        <v>#REF!</v>
      </c>
      <c r="AW17" s="53" t="e">
        <f t="shared" si="3"/>
        <v>#REF!</v>
      </c>
      <c r="AX17" s="53" t="e">
        <f>AW17-#REF!</f>
        <v>#REF!</v>
      </c>
      <c r="AMX17"/>
      <c r="AMY17"/>
    </row>
    <row r="18" spans="1:52 1038:1039" ht="15.5">
      <c r="L18" s="9" t="e">
        <f>ROUND(#REF!*#REF!,2)</f>
        <v>#REF!</v>
      </c>
      <c r="M18" s="14" t="e">
        <f>L18+#REF!</f>
        <v>#REF!</v>
      </c>
      <c r="N18" s="11"/>
      <c r="O18" s="9" t="e">
        <f>ROUND($N18*#REF!,2)</f>
        <v>#REF!</v>
      </c>
      <c r="P18" s="9" t="e">
        <f>ROUND($N18*#REF!,2)</f>
        <v>#REF!</v>
      </c>
      <c r="Q18" s="14" t="e">
        <f t="shared" si="4"/>
        <v>#REF!</v>
      </c>
      <c r="R18" s="11"/>
      <c r="S18" s="9" t="e">
        <f>ROUND(R18*#REF!,2)</f>
        <v>#REF!</v>
      </c>
      <c r="T18" s="9" t="e">
        <f>ROUND(R18*#REF!,2)</f>
        <v>#REF!</v>
      </c>
      <c r="U18" s="14" t="e">
        <f t="shared" si="5"/>
        <v>#REF!</v>
      </c>
      <c r="V18" s="8"/>
      <c r="W18" s="9" t="e">
        <f>ROUND(V18*#REF!,2)</f>
        <v>#REF!</v>
      </c>
      <c r="X18" s="9" t="e">
        <f>ROUND(V18*#REF!,2)</f>
        <v>#REF!</v>
      </c>
      <c r="Y18" s="14" t="e">
        <f t="shared" si="6"/>
        <v>#REF!</v>
      </c>
      <c r="Z18" s="8"/>
      <c r="AA18" s="9" t="e">
        <f>ROUND(Z18*#REF!,2)</f>
        <v>#REF!</v>
      </c>
      <c r="AB18" s="9" t="e">
        <f>ROUND(Z18*#REF!,2)</f>
        <v>#REF!</v>
      </c>
      <c r="AC18" s="17" t="e">
        <f t="shared" si="7"/>
        <v>#REF!</v>
      </c>
      <c r="AD18" s="8"/>
      <c r="AE18" s="9" t="e">
        <f>ROUND(AD18*#REF!,2)</f>
        <v>#REF!</v>
      </c>
      <c r="AF18" s="9" t="e">
        <f>ROUND(AD18*#REF!,2)</f>
        <v>#REF!</v>
      </c>
      <c r="AG18" s="14" t="e">
        <f t="shared" si="8"/>
        <v>#REF!</v>
      </c>
      <c r="AH18" s="8"/>
      <c r="AI18" s="9" t="e">
        <f>ROUND(AH18*#REF!,2)</f>
        <v>#REF!</v>
      </c>
      <c r="AJ18" s="9" t="e">
        <f>ROUND(AH18*#REF!,2)</f>
        <v>#REF!</v>
      </c>
      <c r="AK18" s="17" t="e">
        <f t="shared" si="9"/>
        <v>#REF!</v>
      </c>
      <c r="AL18" s="8"/>
      <c r="AM18" s="9" t="e">
        <f>ROUND(AL18*#REF!,2)</f>
        <v>#REF!</v>
      </c>
      <c r="AN18" s="9" t="e">
        <f>ROUND(AL18*#REF!,2)</f>
        <v>#REF!</v>
      </c>
      <c r="AO18" s="14" t="e">
        <f t="shared" si="10"/>
        <v>#REF!</v>
      </c>
      <c r="AP18" s="8"/>
      <c r="AQ18" s="9" t="e">
        <f>ROUND(AP18*#REF!,2)</f>
        <v>#REF!</v>
      </c>
      <c r="AR18" s="9" t="e">
        <f>ROUND(AP18*#REF!,2)</f>
        <v>#REF!</v>
      </c>
      <c r="AS18" s="14" t="e">
        <f t="shared" si="11"/>
        <v>#REF!</v>
      </c>
      <c r="AT18"/>
      <c r="AU18" s="53" t="e">
        <f>#REF!</f>
        <v>#REF!</v>
      </c>
      <c r="AV18" s="53" t="e">
        <f>AH18+AD18+Z18+V18+R18+N18+#REF!</f>
        <v>#REF!</v>
      </c>
      <c r="AW18" s="53" t="e">
        <f t="shared" si="3"/>
        <v>#REF!</v>
      </c>
      <c r="AX18" s="53" t="e">
        <f>AW18-#REF!</f>
        <v>#REF!</v>
      </c>
      <c r="AMX18"/>
      <c r="AMY18"/>
    </row>
    <row r="19" spans="1:52 1038:1039" ht="15.75" customHeight="1">
      <c r="L19" s="9"/>
      <c r="M19" s="14"/>
      <c r="N19" s="11"/>
      <c r="O19" s="9"/>
      <c r="P19" s="9"/>
      <c r="Q19" s="14"/>
      <c r="R19" s="11"/>
      <c r="S19" s="9"/>
      <c r="T19" s="9"/>
      <c r="U19" s="14"/>
      <c r="V19" s="8"/>
      <c r="W19" s="9"/>
      <c r="X19" s="9"/>
      <c r="Y19" s="14"/>
      <c r="Z19" s="8"/>
      <c r="AA19" s="9"/>
      <c r="AB19" s="9"/>
      <c r="AC19" s="17"/>
      <c r="AD19" s="8"/>
      <c r="AE19" s="9"/>
      <c r="AF19" s="9"/>
      <c r="AG19" s="14"/>
      <c r="AH19" s="8"/>
      <c r="AI19" s="9"/>
      <c r="AJ19" s="9"/>
      <c r="AK19" s="17"/>
      <c r="AL19" s="8"/>
      <c r="AM19" s="9"/>
      <c r="AN19" s="9"/>
      <c r="AO19" s="14"/>
      <c r="AP19" s="8"/>
      <c r="AQ19" s="9"/>
      <c r="AR19" s="9"/>
      <c r="AS19" s="14"/>
      <c r="AT19"/>
      <c r="AU19" s="53"/>
      <c r="AV19" s="53"/>
      <c r="AW19" s="53"/>
      <c r="AX19" s="53"/>
      <c r="AMX19"/>
      <c r="AMY19"/>
    </row>
    <row r="20" spans="1:52 1038:1039" ht="17.149999999999999" customHeight="1">
      <c r="L20" s="9" t="e">
        <f>ROUND(#REF!*#REF!,2)</f>
        <v>#REF!</v>
      </c>
      <c r="M20" s="14" t="e">
        <f>L20+#REF!</f>
        <v>#REF!</v>
      </c>
      <c r="N20" s="11"/>
      <c r="O20" s="9" t="e">
        <f>ROUND($N20*#REF!,2)</f>
        <v>#REF!</v>
      </c>
      <c r="P20" s="9" t="e">
        <f>ROUND($N20*#REF!,2)</f>
        <v>#REF!</v>
      </c>
      <c r="Q20" s="14" t="e">
        <f t="shared" si="4"/>
        <v>#REF!</v>
      </c>
      <c r="R20" s="11"/>
      <c r="S20" s="9" t="e">
        <f>ROUND(R20*#REF!,2)</f>
        <v>#REF!</v>
      </c>
      <c r="T20" s="9" t="e">
        <f>ROUND(R20*#REF!,2)</f>
        <v>#REF!</v>
      </c>
      <c r="U20" s="14" t="e">
        <f t="shared" si="5"/>
        <v>#REF!</v>
      </c>
      <c r="V20" s="8"/>
      <c r="W20" s="9" t="e">
        <f>ROUND(V20*#REF!,2)</f>
        <v>#REF!</v>
      </c>
      <c r="X20" s="9" t="e">
        <f>ROUND(V20*#REF!,2)</f>
        <v>#REF!</v>
      </c>
      <c r="Y20" s="14" t="e">
        <f t="shared" si="6"/>
        <v>#REF!</v>
      </c>
      <c r="Z20" s="8"/>
      <c r="AA20" s="9" t="e">
        <f>ROUND(Z20*#REF!,2)</f>
        <v>#REF!</v>
      </c>
      <c r="AB20" s="9" t="e">
        <f>ROUND(Z20*#REF!,2)</f>
        <v>#REF!</v>
      </c>
      <c r="AC20" s="17" t="e">
        <f t="shared" si="7"/>
        <v>#REF!</v>
      </c>
      <c r="AD20" s="8"/>
      <c r="AE20" s="9" t="e">
        <f>ROUND(AD20*#REF!,2)</f>
        <v>#REF!</v>
      </c>
      <c r="AF20" s="9" t="e">
        <f>ROUND(AD20*#REF!,2)</f>
        <v>#REF!</v>
      </c>
      <c r="AG20" s="14" t="e">
        <f t="shared" si="8"/>
        <v>#REF!</v>
      </c>
      <c r="AH20" s="8"/>
      <c r="AI20" s="9" t="e">
        <f>ROUND(AH20*#REF!,2)</f>
        <v>#REF!</v>
      </c>
      <c r="AJ20" s="9" t="e">
        <f>ROUND(AH20*#REF!,2)</f>
        <v>#REF!</v>
      </c>
      <c r="AK20" s="17" t="e">
        <f t="shared" si="9"/>
        <v>#REF!</v>
      </c>
      <c r="AL20" s="8"/>
      <c r="AM20" s="9" t="e">
        <f>ROUND(AL20*#REF!,2)</f>
        <v>#REF!</v>
      </c>
      <c r="AN20" s="9" t="e">
        <f>ROUND(AL20*#REF!,2)</f>
        <v>#REF!</v>
      </c>
      <c r="AO20" s="14" t="e">
        <f t="shared" si="10"/>
        <v>#REF!</v>
      </c>
      <c r="AP20" s="8"/>
      <c r="AQ20" s="9" t="e">
        <f>ROUND(AP20*#REF!,2)</f>
        <v>#REF!</v>
      </c>
      <c r="AR20" s="9" t="e">
        <f>ROUND(AP20*#REF!,2)</f>
        <v>#REF!</v>
      </c>
      <c r="AS20" s="14" t="e">
        <f t="shared" si="11"/>
        <v>#REF!</v>
      </c>
      <c r="AT20"/>
      <c r="AU20" s="53" t="e">
        <f>#REF!</f>
        <v>#REF!</v>
      </c>
      <c r="AV20" s="53" t="e">
        <f>AH20+AD20+Z20+V20+R20+N20+#REF!</f>
        <v>#REF!</v>
      </c>
      <c r="AW20" s="53" t="e">
        <f t="shared" si="3"/>
        <v>#REF!</v>
      </c>
      <c r="AX20" s="53" t="e">
        <f>AW20-#REF!</f>
        <v>#REF!</v>
      </c>
      <c r="AMX20"/>
      <c r="AMY20"/>
    </row>
    <row r="21" spans="1:52 1038:1039" ht="17.149999999999999" customHeight="1">
      <c r="L21" s="9" t="e">
        <f>ROUND(#REF!*#REF!,2)</f>
        <v>#REF!</v>
      </c>
      <c r="M21" s="14" t="e">
        <f>L21+#REF!</f>
        <v>#REF!</v>
      </c>
      <c r="N21" s="11"/>
      <c r="O21" s="9" t="e">
        <f>ROUND($N21*#REF!,2)</f>
        <v>#REF!</v>
      </c>
      <c r="P21" s="9" t="e">
        <f>ROUND($N21*#REF!,2)</f>
        <v>#REF!</v>
      </c>
      <c r="Q21" s="14" t="e">
        <f t="shared" si="4"/>
        <v>#REF!</v>
      </c>
      <c r="R21" s="11"/>
      <c r="S21" s="9" t="e">
        <f>ROUND(R21*#REF!,2)</f>
        <v>#REF!</v>
      </c>
      <c r="T21" s="9" t="e">
        <f>ROUND(R21*#REF!,2)</f>
        <v>#REF!</v>
      </c>
      <c r="U21" s="14" t="e">
        <f t="shared" si="5"/>
        <v>#REF!</v>
      </c>
      <c r="V21" s="8"/>
      <c r="W21" s="9" t="e">
        <f>ROUND(V21*#REF!,2)</f>
        <v>#REF!</v>
      </c>
      <c r="X21" s="9" t="e">
        <f>ROUND(V21*#REF!,2)</f>
        <v>#REF!</v>
      </c>
      <c r="Y21" s="14" t="e">
        <f t="shared" si="6"/>
        <v>#REF!</v>
      </c>
      <c r="Z21" s="8"/>
      <c r="AA21" s="9" t="e">
        <f>ROUND(Z21*#REF!,2)</f>
        <v>#REF!</v>
      </c>
      <c r="AB21" s="9" t="e">
        <f>ROUND(Z21*#REF!,2)</f>
        <v>#REF!</v>
      </c>
      <c r="AC21" s="17" t="e">
        <f t="shared" si="7"/>
        <v>#REF!</v>
      </c>
      <c r="AD21" s="8"/>
      <c r="AE21" s="9" t="e">
        <f>ROUND(AD21*#REF!,2)</f>
        <v>#REF!</v>
      </c>
      <c r="AF21" s="9" t="e">
        <f>ROUND(AD21*#REF!,2)</f>
        <v>#REF!</v>
      </c>
      <c r="AG21" s="14" t="e">
        <f t="shared" si="8"/>
        <v>#REF!</v>
      </c>
      <c r="AH21" s="8"/>
      <c r="AI21" s="9" t="e">
        <f>ROUND(AH21*#REF!,2)</f>
        <v>#REF!</v>
      </c>
      <c r="AJ21" s="9" t="e">
        <f>ROUND(AH21*#REF!,2)</f>
        <v>#REF!</v>
      </c>
      <c r="AK21" s="17" t="e">
        <f t="shared" si="9"/>
        <v>#REF!</v>
      </c>
      <c r="AL21" s="8"/>
      <c r="AM21" s="9" t="e">
        <f>ROUND(AL21*#REF!,2)</f>
        <v>#REF!</v>
      </c>
      <c r="AN21" s="9" t="e">
        <f>ROUND(AL21*#REF!,2)</f>
        <v>#REF!</v>
      </c>
      <c r="AO21" s="14" t="e">
        <f t="shared" si="10"/>
        <v>#REF!</v>
      </c>
      <c r="AP21" s="8"/>
      <c r="AQ21" s="9" t="e">
        <f>ROUND(AP21*#REF!,2)</f>
        <v>#REF!</v>
      </c>
      <c r="AR21" s="9" t="e">
        <f>ROUND(AP21*#REF!,2)</f>
        <v>#REF!</v>
      </c>
      <c r="AS21" s="14" t="e">
        <f t="shared" si="11"/>
        <v>#REF!</v>
      </c>
      <c r="AT21"/>
      <c r="AU21" s="53" t="e">
        <f>#REF!</f>
        <v>#REF!</v>
      </c>
      <c r="AV21" s="53" t="e">
        <f>AH21+AD21+Z21+V21+R21+N21+#REF!</f>
        <v>#REF!</v>
      </c>
      <c r="AW21" s="53" t="e">
        <f t="shared" si="3"/>
        <v>#REF!</v>
      </c>
      <c r="AX21" s="53" t="e">
        <f>AW21-#REF!</f>
        <v>#REF!</v>
      </c>
      <c r="AMX21"/>
      <c r="AMY21"/>
    </row>
    <row r="22" spans="1:52 1038:1039" s="2" customFormat="1" ht="15.5">
      <c r="A22" s="65"/>
      <c r="B22" s="65"/>
      <c r="C22" s="65"/>
      <c r="K22" s="71"/>
      <c r="L22" s="63">
        <v>0</v>
      </c>
      <c r="M22" s="9" t="e">
        <f>ROUND($L22*#REF!,2)</f>
        <v>#REF!</v>
      </c>
      <c r="N22" s="9" t="e">
        <f>ROUND($L22*#REF!,2)</f>
        <v>#REF!</v>
      </c>
      <c r="O22" s="14" t="e">
        <f t="shared" ref="O22:O45" si="12">N22+M22</f>
        <v>#REF!</v>
      </c>
      <c r="P22" s="11"/>
      <c r="Q22" s="9" t="e">
        <f>ROUND($P22*#REF!,2)</f>
        <v>#REF!</v>
      </c>
      <c r="R22" s="9" t="e">
        <f>ROUND($P22*#REF!,2)</f>
        <v>#REF!</v>
      </c>
      <c r="S22" s="14" t="e">
        <f>R22+Q22</f>
        <v>#REF!</v>
      </c>
      <c r="T22" s="11"/>
      <c r="U22" s="9" t="e">
        <f>ROUND(T22*#REF!,2)</f>
        <v>#REF!</v>
      </c>
      <c r="V22" s="9" t="e">
        <f>ROUND(T22*#REF!,2)</f>
        <v>#REF!</v>
      </c>
      <c r="W22" s="14" t="e">
        <f>V22+U22</f>
        <v>#REF!</v>
      </c>
      <c r="X22" s="8"/>
      <c r="Y22" s="9" t="e">
        <f>ROUND(X22*#REF!,2)</f>
        <v>#REF!</v>
      </c>
      <c r="Z22" s="9" t="e">
        <f>ROUND(X22*#REF!,2)</f>
        <v>#REF!</v>
      </c>
      <c r="AA22" s="14" t="e">
        <f>Z22+Y22</f>
        <v>#REF!</v>
      </c>
      <c r="AB22" s="8"/>
      <c r="AC22" s="9" t="e">
        <f>ROUND(AB22*#REF!,2)</f>
        <v>#REF!</v>
      </c>
      <c r="AD22" s="9" t="e">
        <f>ROUND(AB22*#REF!,2)</f>
        <v>#REF!</v>
      </c>
      <c r="AE22" s="17" t="e">
        <f>AD22+AC22</f>
        <v>#REF!</v>
      </c>
      <c r="AF22" s="8"/>
      <c r="AG22" s="9" t="e">
        <f>ROUND(AF22*#REF!,2)</f>
        <v>#REF!</v>
      </c>
      <c r="AH22" s="9" t="e">
        <f>ROUND(AF22*#REF!,2)</f>
        <v>#REF!</v>
      </c>
      <c r="AI22" s="14" t="e">
        <f>AH22+AG22</f>
        <v>#REF!</v>
      </c>
      <c r="AJ22" s="8"/>
      <c r="AK22" s="9" t="e">
        <f>ROUND(AJ22*#REF!,2)</f>
        <v>#REF!</v>
      </c>
      <c r="AL22" s="9" t="e">
        <f>ROUND(AJ22*#REF!,2)</f>
        <v>#REF!</v>
      </c>
      <c r="AM22" s="17" t="e">
        <f>AL22+AK22</f>
        <v>#REF!</v>
      </c>
      <c r="AN22" s="8"/>
      <c r="AO22" s="9" t="e">
        <f>ROUND(AN22*#REF!,2)</f>
        <v>#REF!</v>
      </c>
      <c r="AP22" s="9" t="e">
        <f>ROUND(AN22*#REF!,2)</f>
        <v>#REF!</v>
      </c>
      <c r="AQ22" s="14" t="e">
        <f>AP22+AO22</f>
        <v>#REF!</v>
      </c>
      <c r="AR22" s="8"/>
      <c r="AS22" s="9" t="e">
        <f>ROUND(AR22*#REF!,2)</f>
        <v>#REF!</v>
      </c>
      <c r="AT22" s="9" t="e">
        <f>ROUND(AR22*#REF!,2)</f>
        <v>#REF!</v>
      </c>
      <c r="AU22" s="14" t="e">
        <f>AT22+AS22</f>
        <v>#REF!</v>
      </c>
      <c r="AV22"/>
      <c r="AW22" s="53" t="e">
        <f>#REF!</f>
        <v>#REF!</v>
      </c>
      <c r="AX22" s="53">
        <f t="shared" ref="AX22:AX85" si="13">AJ22+AF22+AB22+X22+T22+P22+L22</f>
        <v>0</v>
      </c>
      <c r="AY22" s="53" t="e">
        <f>AW22-AX22</f>
        <v>#REF!</v>
      </c>
      <c r="AZ22" s="53" t="e">
        <f>AY22-#REF!</f>
        <v>#REF!</v>
      </c>
    </row>
    <row r="23" spans="1:52 1038:1039" s="2" customFormat="1" ht="18" customHeight="1">
      <c r="A23" s="65"/>
      <c r="B23" s="65"/>
      <c r="C23" s="65"/>
      <c r="K23" s="71"/>
      <c r="L23" s="63">
        <v>0</v>
      </c>
      <c r="M23" s="9" t="e">
        <f>ROUND($L23*#REF!,2)</f>
        <v>#REF!</v>
      </c>
      <c r="N23" s="9" t="e">
        <f>ROUND($L23*#REF!,2)</f>
        <v>#REF!</v>
      </c>
      <c r="O23" s="14" t="e">
        <f t="shared" si="12"/>
        <v>#REF!</v>
      </c>
      <c r="P23" s="11"/>
      <c r="Q23" s="9" t="e">
        <f>ROUND($P23*#REF!,2)</f>
        <v>#REF!</v>
      </c>
      <c r="R23" s="9" t="e">
        <f>ROUND($P23*#REF!,2)</f>
        <v>#REF!</v>
      </c>
      <c r="S23" s="14" t="e">
        <f>R23+Q23</f>
        <v>#REF!</v>
      </c>
      <c r="T23" s="11"/>
      <c r="U23" s="9" t="e">
        <f>ROUND(T23*#REF!,2)</f>
        <v>#REF!</v>
      </c>
      <c r="V23" s="9" t="e">
        <f>ROUND(T23*#REF!,2)</f>
        <v>#REF!</v>
      </c>
      <c r="W23" s="14" t="e">
        <f>V23+U23</f>
        <v>#REF!</v>
      </c>
      <c r="X23" s="8"/>
      <c r="Y23" s="9" t="e">
        <f>ROUND(X23*#REF!,2)</f>
        <v>#REF!</v>
      </c>
      <c r="Z23" s="9" t="e">
        <f>ROUND(X23*#REF!,2)</f>
        <v>#REF!</v>
      </c>
      <c r="AA23" s="14" t="e">
        <f>Z23+Y23</f>
        <v>#REF!</v>
      </c>
      <c r="AB23" s="8"/>
      <c r="AC23" s="9" t="e">
        <f>ROUND(AB23*#REF!,2)</f>
        <v>#REF!</v>
      </c>
      <c r="AD23" s="9" t="e">
        <f>ROUND(AB23*#REF!,2)</f>
        <v>#REF!</v>
      </c>
      <c r="AE23" s="17" t="e">
        <f>AD23+AC23</f>
        <v>#REF!</v>
      </c>
      <c r="AF23" s="8"/>
      <c r="AG23" s="9" t="e">
        <f>ROUND(AF23*#REF!,2)</f>
        <v>#REF!</v>
      </c>
      <c r="AH23" s="9" t="e">
        <f>ROUND(AF23*#REF!,2)</f>
        <v>#REF!</v>
      </c>
      <c r="AI23" s="14" t="e">
        <f>AH23+AG23</f>
        <v>#REF!</v>
      </c>
      <c r="AJ23" s="8"/>
      <c r="AK23" s="9" t="e">
        <f>ROUND(AJ23*#REF!,2)</f>
        <v>#REF!</v>
      </c>
      <c r="AL23" s="9" t="e">
        <f>ROUND(AJ23*#REF!,2)</f>
        <v>#REF!</v>
      </c>
      <c r="AM23" s="17" t="e">
        <f>AL23+AK23</f>
        <v>#REF!</v>
      </c>
      <c r="AN23" s="8"/>
      <c r="AO23" s="9" t="e">
        <f>ROUND(AN23*#REF!,2)</f>
        <v>#REF!</v>
      </c>
      <c r="AP23" s="9" t="e">
        <f>ROUND(AN23*#REF!,2)</f>
        <v>#REF!</v>
      </c>
      <c r="AQ23" s="14" t="e">
        <f>AP23+AO23</f>
        <v>#REF!</v>
      </c>
      <c r="AR23" s="8"/>
      <c r="AS23" s="9" t="e">
        <f>ROUND(AR23*#REF!,2)</f>
        <v>#REF!</v>
      </c>
      <c r="AT23" s="9" t="e">
        <f>ROUND(AR23*#REF!,2)</f>
        <v>#REF!</v>
      </c>
      <c r="AU23" s="14" t="e">
        <f>AT23+AS23</f>
        <v>#REF!</v>
      </c>
      <c r="AV23"/>
      <c r="AW23" s="53" t="e">
        <f>#REF!</f>
        <v>#REF!</v>
      </c>
      <c r="AX23" s="53">
        <f t="shared" si="13"/>
        <v>0</v>
      </c>
      <c r="AY23" s="53" t="e">
        <f>AW23-AX23</f>
        <v>#REF!</v>
      </c>
      <c r="AZ23" s="53" t="e">
        <f>AY23-#REF!</f>
        <v>#REF!</v>
      </c>
    </row>
    <row r="24" spans="1:52 1038:1039" s="2" customFormat="1" ht="18" customHeight="1">
      <c r="A24" s="65"/>
      <c r="B24" s="65"/>
      <c r="C24" s="65"/>
      <c r="K24" s="71"/>
      <c r="L24" s="63">
        <v>0</v>
      </c>
      <c r="M24" s="9" t="e">
        <f>ROUND($L24*#REF!,2)</f>
        <v>#REF!</v>
      </c>
      <c r="N24" s="9" t="e">
        <f>ROUND($L24*#REF!,2)</f>
        <v>#REF!</v>
      </c>
      <c r="O24" s="14" t="e">
        <f t="shared" si="12"/>
        <v>#REF!</v>
      </c>
      <c r="P24" s="11"/>
      <c r="Q24" s="9" t="e">
        <f>ROUND($P24*#REF!,2)</f>
        <v>#REF!</v>
      </c>
      <c r="R24" s="9" t="e">
        <f>ROUND($P24*#REF!,2)</f>
        <v>#REF!</v>
      </c>
      <c r="S24" s="14" t="e">
        <f>R24+Q24</f>
        <v>#REF!</v>
      </c>
      <c r="T24" s="11"/>
      <c r="U24" s="9" t="e">
        <f>ROUND(T24*#REF!,2)</f>
        <v>#REF!</v>
      </c>
      <c r="V24" s="9" t="e">
        <f>ROUND(T24*#REF!,2)</f>
        <v>#REF!</v>
      </c>
      <c r="W24" s="14" t="e">
        <f>V24+U24</f>
        <v>#REF!</v>
      </c>
      <c r="X24" s="8"/>
      <c r="Y24" s="9" t="e">
        <f>ROUND(X24*#REF!,2)</f>
        <v>#REF!</v>
      </c>
      <c r="Z24" s="9" t="e">
        <f>ROUND(X24*#REF!,2)</f>
        <v>#REF!</v>
      </c>
      <c r="AA24" s="14" t="e">
        <f>Z24+Y24</f>
        <v>#REF!</v>
      </c>
      <c r="AB24" s="8"/>
      <c r="AC24" s="9" t="e">
        <f>ROUND(AB24*#REF!,2)</f>
        <v>#REF!</v>
      </c>
      <c r="AD24" s="9" t="e">
        <f>ROUND(AB24*#REF!,2)</f>
        <v>#REF!</v>
      </c>
      <c r="AE24" s="17" t="e">
        <f>AD24+AC24</f>
        <v>#REF!</v>
      </c>
      <c r="AF24" s="8"/>
      <c r="AG24" s="9" t="e">
        <f>ROUND(AF24*#REF!,2)</f>
        <v>#REF!</v>
      </c>
      <c r="AH24" s="9" t="e">
        <f>ROUND(AF24*#REF!,2)</f>
        <v>#REF!</v>
      </c>
      <c r="AI24" s="14" t="e">
        <f>AH24+AG24</f>
        <v>#REF!</v>
      </c>
      <c r="AJ24" s="8"/>
      <c r="AK24" s="9" t="e">
        <f>ROUND(AJ24*#REF!,2)</f>
        <v>#REF!</v>
      </c>
      <c r="AL24" s="9" t="e">
        <f>ROUND(AJ24*#REF!,2)</f>
        <v>#REF!</v>
      </c>
      <c r="AM24" s="17" t="e">
        <f>AL24+AK24</f>
        <v>#REF!</v>
      </c>
      <c r="AN24" s="8"/>
      <c r="AO24" s="9" t="e">
        <f>ROUND(AN24*#REF!,2)</f>
        <v>#REF!</v>
      </c>
      <c r="AP24" s="9" t="e">
        <f>ROUND(AN24*#REF!,2)</f>
        <v>#REF!</v>
      </c>
      <c r="AQ24" s="14" t="e">
        <f>AP24+AO24</f>
        <v>#REF!</v>
      </c>
      <c r="AR24" s="8"/>
      <c r="AS24" s="9" t="e">
        <f>ROUND(AR24*#REF!,2)</f>
        <v>#REF!</v>
      </c>
      <c r="AT24" s="9" t="e">
        <f>ROUND(AR24*#REF!,2)</f>
        <v>#REF!</v>
      </c>
      <c r="AU24" s="14" t="e">
        <f>AT24+AS24</f>
        <v>#REF!</v>
      </c>
      <c r="AV24"/>
      <c r="AW24" s="53" t="e">
        <f>#REF!</f>
        <v>#REF!</v>
      </c>
      <c r="AX24" s="53">
        <f t="shared" si="13"/>
        <v>0</v>
      </c>
      <c r="AY24" s="53" t="e">
        <f>AW24-AX24</f>
        <v>#REF!</v>
      </c>
      <c r="AZ24" s="53" t="e">
        <f>AY24-#REF!</f>
        <v>#REF!</v>
      </c>
    </row>
    <row r="25" spans="1:52 1038:1039" s="2" customFormat="1" ht="15.5">
      <c r="A25" s="65"/>
      <c r="B25" s="65"/>
      <c r="C25" s="65"/>
      <c r="K25" s="71"/>
      <c r="L25" s="63">
        <v>0</v>
      </c>
      <c r="M25" s="9" t="e">
        <f>ROUND($L25*#REF!,2)</f>
        <v>#REF!</v>
      </c>
      <c r="N25" s="9" t="e">
        <f>ROUND($L25*#REF!,2)</f>
        <v>#REF!</v>
      </c>
      <c r="O25" s="14" t="e">
        <f t="shared" si="12"/>
        <v>#REF!</v>
      </c>
      <c r="P25" s="11"/>
      <c r="Q25" s="9" t="e">
        <f>ROUND($P25*#REF!,2)</f>
        <v>#REF!</v>
      </c>
      <c r="R25" s="9" t="e">
        <f>ROUND($P25*#REF!,2)</f>
        <v>#REF!</v>
      </c>
      <c r="S25" s="14" t="e">
        <f>R25+Q25</f>
        <v>#REF!</v>
      </c>
      <c r="T25" s="11"/>
      <c r="U25" s="9" t="e">
        <f>ROUND(T25*#REF!,2)</f>
        <v>#REF!</v>
      </c>
      <c r="V25" s="9" t="e">
        <f>ROUND(T25*#REF!,2)</f>
        <v>#REF!</v>
      </c>
      <c r="W25" s="14" t="e">
        <f>V25+U25</f>
        <v>#REF!</v>
      </c>
      <c r="X25" s="8"/>
      <c r="Y25" s="9" t="e">
        <f>ROUND(X25*#REF!,2)</f>
        <v>#REF!</v>
      </c>
      <c r="Z25" s="9" t="e">
        <f>ROUND(X25*#REF!,2)</f>
        <v>#REF!</v>
      </c>
      <c r="AA25" s="14" t="e">
        <f>Z25+Y25</f>
        <v>#REF!</v>
      </c>
      <c r="AB25" s="8"/>
      <c r="AC25" s="9" t="e">
        <f>ROUND(AB25*#REF!,2)</f>
        <v>#REF!</v>
      </c>
      <c r="AD25" s="9" t="e">
        <f>ROUND(AB25*#REF!,2)</f>
        <v>#REF!</v>
      </c>
      <c r="AE25" s="17" t="e">
        <f>AD25+AC25</f>
        <v>#REF!</v>
      </c>
      <c r="AF25" s="8"/>
      <c r="AG25" s="9" t="e">
        <f>ROUND(AF25*#REF!,2)</f>
        <v>#REF!</v>
      </c>
      <c r="AH25" s="9" t="e">
        <f>ROUND(AF25*#REF!,2)</f>
        <v>#REF!</v>
      </c>
      <c r="AI25" s="14" t="e">
        <f>AH25+AG25</f>
        <v>#REF!</v>
      </c>
      <c r="AJ25" s="8"/>
      <c r="AK25" s="9" t="e">
        <f>ROUND(AJ25*#REF!,2)</f>
        <v>#REF!</v>
      </c>
      <c r="AL25" s="9" t="e">
        <f>ROUND(AJ25*#REF!,2)</f>
        <v>#REF!</v>
      </c>
      <c r="AM25" s="17" t="e">
        <f>AL25+AK25</f>
        <v>#REF!</v>
      </c>
      <c r="AN25" s="8"/>
      <c r="AO25" s="9" t="e">
        <f>ROUND(AN25*#REF!,2)</f>
        <v>#REF!</v>
      </c>
      <c r="AP25" s="9" t="e">
        <f>ROUND(AN25*#REF!,2)</f>
        <v>#REF!</v>
      </c>
      <c r="AQ25" s="14" t="e">
        <f>AP25+AO25</f>
        <v>#REF!</v>
      </c>
      <c r="AR25" s="8"/>
      <c r="AS25" s="9" t="e">
        <f>ROUND(AR25*#REF!,2)</f>
        <v>#REF!</v>
      </c>
      <c r="AT25" s="9" t="e">
        <f>ROUND(AR25*#REF!,2)</f>
        <v>#REF!</v>
      </c>
      <c r="AU25" s="14" t="e">
        <f>AT25+AS25</f>
        <v>#REF!</v>
      </c>
      <c r="AV25"/>
      <c r="AW25" s="53" t="e">
        <f>#REF!</f>
        <v>#REF!</v>
      </c>
      <c r="AX25" s="53">
        <f t="shared" si="13"/>
        <v>0</v>
      </c>
      <c r="AY25" s="53" t="e">
        <f>AW25-AX25</f>
        <v>#REF!</v>
      </c>
      <c r="AZ25" s="53" t="e">
        <f>AY25-#REF!</f>
        <v>#REF!</v>
      </c>
    </row>
    <row r="26" spans="1:52 1038:1039" s="2" customFormat="1" ht="17.149999999999999" customHeight="1">
      <c r="A26" s="65"/>
      <c r="B26" s="65"/>
      <c r="C26" s="65"/>
      <c r="K26" s="71"/>
      <c r="L26" s="63">
        <v>0</v>
      </c>
      <c r="M26" s="9" t="e">
        <f>ROUND($L26*#REF!,2)</f>
        <v>#REF!</v>
      </c>
      <c r="N26" s="9" t="e">
        <f>ROUND($L26*#REF!,2)</f>
        <v>#REF!</v>
      </c>
      <c r="O26" s="14" t="e">
        <f t="shared" si="12"/>
        <v>#REF!</v>
      </c>
      <c r="P26" s="11"/>
      <c r="Q26" s="9" t="e">
        <f>ROUND($P26*#REF!,2)</f>
        <v>#REF!</v>
      </c>
      <c r="R26" s="9" t="e">
        <f>ROUND($P26*#REF!,2)</f>
        <v>#REF!</v>
      </c>
      <c r="S26" s="14" t="e">
        <f>R26+Q26</f>
        <v>#REF!</v>
      </c>
      <c r="T26" s="11"/>
      <c r="U26" s="9" t="e">
        <f>ROUND(T26*#REF!,2)</f>
        <v>#REF!</v>
      </c>
      <c r="V26" s="9" t="e">
        <f>ROUND(T26*#REF!,2)</f>
        <v>#REF!</v>
      </c>
      <c r="W26" s="14" t="e">
        <f>V26+U26</f>
        <v>#REF!</v>
      </c>
      <c r="X26" s="8"/>
      <c r="Y26" s="9" t="e">
        <f>ROUND(X26*#REF!,2)</f>
        <v>#REF!</v>
      </c>
      <c r="Z26" s="9" t="e">
        <f>ROUND(X26*#REF!,2)</f>
        <v>#REF!</v>
      </c>
      <c r="AA26" s="14" t="e">
        <f>Z26+Y26</f>
        <v>#REF!</v>
      </c>
      <c r="AB26" s="8"/>
      <c r="AC26" s="9" t="e">
        <f>ROUND(AB26*#REF!,2)</f>
        <v>#REF!</v>
      </c>
      <c r="AD26" s="9" t="e">
        <f>ROUND(AB26*#REF!,2)</f>
        <v>#REF!</v>
      </c>
      <c r="AE26" s="17" t="e">
        <f>AD26+AC26</f>
        <v>#REF!</v>
      </c>
      <c r="AF26" s="8"/>
      <c r="AG26" s="9" t="e">
        <f>ROUND(AF26*#REF!,2)</f>
        <v>#REF!</v>
      </c>
      <c r="AH26" s="9" t="e">
        <f>ROUND(AF26*#REF!,2)</f>
        <v>#REF!</v>
      </c>
      <c r="AI26" s="14" t="e">
        <f>AH26+AG26</f>
        <v>#REF!</v>
      </c>
      <c r="AJ26" s="8"/>
      <c r="AK26" s="9" t="e">
        <f>ROUND(AJ26*#REF!,2)</f>
        <v>#REF!</v>
      </c>
      <c r="AL26" s="9" t="e">
        <f>ROUND(AJ26*#REF!,2)</f>
        <v>#REF!</v>
      </c>
      <c r="AM26" s="17" t="e">
        <f>AL26+AK26</f>
        <v>#REF!</v>
      </c>
      <c r="AN26" s="8"/>
      <c r="AO26" s="9" t="e">
        <f>ROUND(AN26*#REF!,2)</f>
        <v>#REF!</v>
      </c>
      <c r="AP26" s="9" t="e">
        <f>ROUND(AN26*#REF!,2)</f>
        <v>#REF!</v>
      </c>
      <c r="AQ26" s="14" t="e">
        <f>AP26+AO26</f>
        <v>#REF!</v>
      </c>
      <c r="AR26" s="8"/>
      <c r="AS26" s="9" t="e">
        <f>ROUND(AR26*#REF!,2)</f>
        <v>#REF!</v>
      </c>
      <c r="AT26" s="9" t="e">
        <f>ROUND(AR26*#REF!,2)</f>
        <v>#REF!</v>
      </c>
      <c r="AU26" s="14" t="e">
        <f>AT26+AS26</f>
        <v>#REF!</v>
      </c>
      <c r="AV26"/>
      <c r="AW26" s="53" t="e">
        <f>#REF!</f>
        <v>#REF!</v>
      </c>
      <c r="AX26" s="53">
        <f t="shared" si="13"/>
        <v>0</v>
      </c>
      <c r="AY26" s="53" t="e">
        <f>AW26-AX26</f>
        <v>#REF!</v>
      </c>
      <c r="AZ26" s="53" t="e">
        <f>AY26-#REF!</f>
        <v>#REF!</v>
      </c>
    </row>
    <row r="27" spans="1:52 1038:1039" s="2" customFormat="1" ht="17.149999999999999" customHeight="1">
      <c r="A27" s="65"/>
      <c r="B27" s="65"/>
      <c r="C27" s="65"/>
      <c r="K27" s="71"/>
      <c r="L27" s="63"/>
      <c r="M27" s="9"/>
      <c r="N27" s="9"/>
      <c r="O27" s="14"/>
      <c r="P27" s="11"/>
      <c r="Q27" s="9"/>
      <c r="R27" s="9"/>
      <c r="S27" s="14"/>
      <c r="T27" s="11"/>
      <c r="U27" s="9"/>
      <c r="V27" s="9"/>
      <c r="W27" s="14"/>
      <c r="X27" s="8"/>
      <c r="Y27" s="9"/>
      <c r="Z27" s="9"/>
      <c r="AA27" s="14"/>
      <c r="AB27" s="8"/>
      <c r="AC27" s="9"/>
      <c r="AD27" s="9"/>
      <c r="AE27" s="17"/>
      <c r="AF27" s="8"/>
      <c r="AG27" s="9"/>
      <c r="AH27" s="9"/>
      <c r="AI27" s="14"/>
      <c r="AJ27" s="8"/>
      <c r="AK27" s="9"/>
      <c r="AL27" s="9"/>
      <c r="AM27" s="17"/>
      <c r="AN27" s="8"/>
      <c r="AO27" s="9"/>
      <c r="AP27" s="9"/>
      <c r="AQ27" s="14"/>
      <c r="AR27" s="8"/>
      <c r="AS27" s="9"/>
      <c r="AT27" s="9"/>
      <c r="AU27" s="14"/>
      <c r="AV27"/>
      <c r="AW27" s="53"/>
      <c r="AX27" s="53"/>
      <c r="AY27" s="53"/>
      <c r="AZ27" s="53"/>
    </row>
    <row r="28" spans="1:52 1038:1039" s="2" customFormat="1" ht="17.149999999999999" customHeight="1">
      <c r="A28" s="65"/>
      <c r="B28" s="65"/>
      <c r="C28" s="65"/>
      <c r="K28" s="71"/>
      <c r="L28" s="63">
        <v>0</v>
      </c>
      <c r="M28" s="9" t="e">
        <f>ROUND($L28*#REF!,2)</f>
        <v>#REF!</v>
      </c>
      <c r="N28" s="9" t="e">
        <f>ROUND($L28*#REF!,2)</f>
        <v>#REF!</v>
      </c>
      <c r="O28" s="14" t="e">
        <f t="shared" si="12"/>
        <v>#REF!</v>
      </c>
      <c r="P28" s="11"/>
      <c r="Q28" s="9" t="e">
        <f>ROUND($P28*#REF!,2)</f>
        <v>#REF!</v>
      </c>
      <c r="R28" s="9" t="e">
        <f>ROUND($P28*#REF!,2)</f>
        <v>#REF!</v>
      </c>
      <c r="S28" s="14" t="e">
        <f>R28+Q28</f>
        <v>#REF!</v>
      </c>
      <c r="T28" s="11"/>
      <c r="U28" s="9" t="e">
        <f>ROUND(T28*#REF!,2)</f>
        <v>#REF!</v>
      </c>
      <c r="V28" s="9" t="e">
        <f>ROUND(T28*#REF!,2)</f>
        <v>#REF!</v>
      </c>
      <c r="W28" s="14" t="e">
        <f>V28+U28</f>
        <v>#REF!</v>
      </c>
      <c r="X28" s="8"/>
      <c r="Y28" s="9" t="e">
        <f>ROUND(X28*#REF!,2)</f>
        <v>#REF!</v>
      </c>
      <c r="Z28" s="9" t="e">
        <f>ROUND(X28*#REF!,2)</f>
        <v>#REF!</v>
      </c>
      <c r="AA28" s="14" t="e">
        <f>Z28+Y28</f>
        <v>#REF!</v>
      </c>
      <c r="AB28" s="8"/>
      <c r="AC28" s="9" t="e">
        <f>ROUND(AB28*#REF!,2)</f>
        <v>#REF!</v>
      </c>
      <c r="AD28" s="9" t="e">
        <f>ROUND(AB28*#REF!,2)</f>
        <v>#REF!</v>
      </c>
      <c r="AE28" s="17" t="e">
        <f>AD28+AC28</f>
        <v>#REF!</v>
      </c>
      <c r="AF28" s="8"/>
      <c r="AG28" s="9" t="e">
        <f>ROUND(AF28*#REF!,2)</f>
        <v>#REF!</v>
      </c>
      <c r="AH28" s="9" t="e">
        <f>ROUND(AF28*#REF!,2)</f>
        <v>#REF!</v>
      </c>
      <c r="AI28" s="14" t="e">
        <f>AH28+AG28</f>
        <v>#REF!</v>
      </c>
      <c r="AJ28" s="8"/>
      <c r="AK28" s="9" t="e">
        <f>ROUND(AJ28*#REF!,2)</f>
        <v>#REF!</v>
      </c>
      <c r="AL28" s="9" t="e">
        <f>ROUND(AJ28*#REF!,2)</f>
        <v>#REF!</v>
      </c>
      <c r="AM28" s="17" t="e">
        <f>AL28+AK28</f>
        <v>#REF!</v>
      </c>
      <c r="AN28" s="8"/>
      <c r="AO28" s="9" t="e">
        <f>ROUND(AN28*#REF!,2)</f>
        <v>#REF!</v>
      </c>
      <c r="AP28" s="9" t="e">
        <f>ROUND(AN28*#REF!,2)</f>
        <v>#REF!</v>
      </c>
      <c r="AQ28" s="14" t="e">
        <f>AP28+AO28</f>
        <v>#REF!</v>
      </c>
      <c r="AR28" s="8"/>
      <c r="AS28" s="9" t="e">
        <f>ROUND(AR28*#REF!,2)</f>
        <v>#REF!</v>
      </c>
      <c r="AT28" s="9" t="e">
        <f>ROUND(AR28*#REF!,2)</f>
        <v>#REF!</v>
      </c>
      <c r="AU28" s="14" t="e">
        <f>AT28+AS28</f>
        <v>#REF!</v>
      </c>
      <c r="AV28"/>
      <c r="AW28" s="53" t="e">
        <f>#REF!</f>
        <v>#REF!</v>
      </c>
      <c r="AX28" s="53">
        <f t="shared" si="13"/>
        <v>0</v>
      </c>
      <c r="AY28" s="53" t="e">
        <f>AW28-AX28</f>
        <v>#REF!</v>
      </c>
      <c r="AZ28" s="53" t="e">
        <f>AY28-#REF!</f>
        <v>#REF!</v>
      </c>
    </row>
    <row r="29" spans="1:52 1038:1039" s="2" customFormat="1" ht="17.149999999999999" customHeight="1">
      <c r="A29" s="65"/>
      <c r="B29" s="65"/>
      <c r="C29" s="65"/>
      <c r="K29" s="71"/>
      <c r="L29" s="63"/>
      <c r="M29" s="9"/>
      <c r="N29" s="9"/>
      <c r="O29" s="14"/>
      <c r="P29" s="11"/>
      <c r="Q29" s="9"/>
      <c r="R29" s="9"/>
      <c r="S29" s="14"/>
      <c r="T29" s="11"/>
      <c r="U29" s="9"/>
      <c r="V29" s="9"/>
      <c r="W29" s="14"/>
      <c r="X29" s="8"/>
      <c r="Y29" s="9"/>
      <c r="Z29" s="9"/>
      <c r="AA29" s="14"/>
      <c r="AB29" s="8"/>
      <c r="AC29" s="9"/>
      <c r="AD29" s="9"/>
      <c r="AE29" s="17"/>
      <c r="AF29" s="8"/>
      <c r="AG29" s="9"/>
      <c r="AH29" s="9"/>
      <c r="AI29" s="14"/>
      <c r="AJ29" s="8"/>
      <c r="AK29" s="9"/>
      <c r="AL29" s="9"/>
      <c r="AM29" s="17"/>
      <c r="AN29" s="8"/>
      <c r="AO29" s="9"/>
      <c r="AP29" s="9"/>
      <c r="AQ29" s="14"/>
      <c r="AR29" s="8"/>
      <c r="AS29" s="9"/>
      <c r="AT29" s="9"/>
      <c r="AU29" s="14"/>
      <c r="AV29"/>
      <c r="AW29" s="53"/>
      <c r="AX29" s="53"/>
      <c r="AY29" s="53"/>
      <c r="AZ29" s="53"/>
    </row>
    <row r="30" spans="1:52 1038:1039" s="2" customFormat="1" ht="17.149999999999999" customHeight="1">
      <c r="A30" s="65"/>
      <c r="B30" s="65"/>
      <c r="C30" s="65"/>
      <c r="K30" s="71"/>
      <c r="L30" s="63">
        <v>0</v>
      </c>
      <c r="M30" s="9" t="e">
        <f>ROUND($L30*#REF!,2)</f>
        <v>#REF!</v>
      </c>
      <c r="N30" s="9" t="e">
        <f>ROUND($L30*#REF!,2)</f>
        <v>#REF!</v>
      </c>
      <c r="O30" s="14" t="e">
        <f t="shared" si="12"/>
        <v>#REF!</v>
      </c>
      <c r="P30" s="11"/>
      <c r="Q30" s="9" t="e">
        <f>ROUND($P30*#REF!,2)</f>
        <v>#REF!</v>
      </c>
      <c r="R30" s="9" t="e">
        <f>ROUND($P30*#REF!,2)</f>
        <v>#REF!</v>
      </c>
      <c r="S30" s="14" t="e">
        <f t="shared" ref="S30:S45" si="14">R30+Q30</f>
        <v>#REF!</v>
      </c>
      <c r="T30" s="11"/>
      <c r="U30" s="9" t="e">
        <f>ROUND(T30*#REF!,2)</f>
        <v>#REF!</v>
      </c>
      <c r="V30" s="9" t="e">
        <f>ROUND(T30*#REF!,2)</f>
        <v>#REF!</v>
      </c>
      <c r="W30" s="14" t="e">
        <f t="shared" ref="W30:W45" si="15">V30+U30</f>
        <v>#REF!</v>
      </c>
      <c r="X30" s="8"/>
      <c r="Y30" s="9" t="e">
        <f>ROUND(X30*#REF!,2)</f>
        <v>#REF!</v>
      </c>
      <c r="Z30" s="9" t="e">
        <f>ROUND(X30*#REF!,2)</f>
        <v>#REF!</v>
      </c>
      <c r="AA30" s="14" t="e">
        <f t="shared" ref="AA30:AA45" si="16">Z30+Y30</f>
        <v>#REF!</v>
      </c>
      <c r="AB30" s="8"/>
      <c r="AC30" s="9" t="e">
        <f>ROUND(AB30*#REF!,2)</f>
        <v>#REF!</v>
      </c>
      <c r="AD30" s="9" t="e">
        <f>ROUND(AB30*#REF!,2)</f>
        <v>#REF!</v>
      </c>
      <c r="AE30" s="17" t="e">
        <f t="shared" ref="AE30:AE45" si="17">AD30+AC30</f>
        <v>#REF!</v>
      </c>
      <c r="AF30" s="8"/>
      <c r="AG30" s="9" t="e">
        <f>ROUND(AF30*#REF!,2)</f>
        <v>#REF!</v>
      </c>
      <c r="AH30" s="9" t="e">
        <f>ROUND(AF30*#REF!,2)</f>
        <v>#REF!</v>
      </c>
      <c r="AI30" s="14" t="e">
        <f t="shared" ref="AI30:AI45" si="18">AH30+AG30</f>
        <v>#REF!</v>
      </c>
      <c r="AJ30" s="8"/>
      <c r="AK30" s="9" t="e">
        <f>ROUND(AJ30*#REF!,2)</f>
        <v>#REF!</v>
      </c>
      <c r="AL30" s="9" t="e">
        <f>ROUND(AJ30*#REF!,2)</f>
        <v>#REF!</v>
      </c>
      <c r="AM30" s="17" t="e">
        <f t="shared" ref="AM30:AM45" si="19">AL30+AK30</f>
        <v>#REF!</v>
      </c>
      <c r="AN30" s="8"/>
      <c r="AO30" s="9" t="e">
        <f>ROUND(AN30*#REF!,2)</f>
        <v>#REF!</v>
      </c>
      <c r="AP30" s="9" t="e">
        <f>ROUND(AN30*#REF!,2)</f>
        <v>#REF!</v>
      </c>
      <c r="AQ30" s="14" t="e">
        <f t="shared" ref="AQ30:AQ45" si="20">AP30+AO30</f>
        <v>#REF!</v>
      </c>
      <c r="AR30" s="8"/>
      <c r="AS30" s="9" t="e">
        <f>ROUND(AR30*#REF!,2)</f>
        <v>#REF!</v>
      </c>
      <c r="AT30" s="9" t="e">
        <f>ROUND(AR30*#REF!,2)</f>
        <v>#REF!</v>
      </c>
      <c r="AU30" s="14" t="e">
        <f t="shared" ref="AU30:AU45" si="21">AT30+AS30</f>
        <v>#REF!</v>
      </c>
      <c r="AV30"/>
      <c r="AW30" s="53" t="e">
        <f>#REF!</f>
        <v>#REF!</v>
      </c>
      <c r="AX30" s="53">
        <f t="shared" si="13"/>
        <v>0</v>
      </c>
      <c r="AY30" s="53" t="e">
        <f>AW30-AX30</f>
        <v>#REF!</v>
      </c>
      <c r="AZ30" s="53" t="e">
        <f>AY30-#REF!</f>
        <v>#REF!</v>
      </c>
    </row>
    <row r="31" spans="1:52 1038:1039" s="2" customFormat="1" ht="17.149999999999999" customHeight="1">
      <c r="A31" s="65"/>
      <c r="B31" s="65"/>
      <c r="C31" s="65"/>
      <c r="K31" s="71"/>
      <c r="L31" s="63">
        <v>0</v>
      </c>
      <c r="M31" s="9" t="e">
        <f>ROUND($L31*#REF!,2)</f>
        <v>#REF!</v>
      </c>
      <c r="N31" s="9" t="e">
        <f>ROUND($L31*#REF!,2)</f>
        <v>#REF!</v>
      </c>
      <c r="O31" s="14" t="e">
        <f t="shared" si="12"/>
        <v>#REF!</v>
      </c>
      <c r="P31" s="11"/>
      <c r="Q31" s="9" t="e">
        <f>ROUND($P31*#REF!,2)</f>
        <v>#REF!</v>
      </c>
      <c r="R31" s="9" t="e">
        <f>ROUND($P31*#REF!,2)</f>
        <v>#REF!</v>
      </c>
      <c r="S31" s="14" t="e">
        <f t="shared" si="14"/>
        <v>#REF!</v>
      </c>
      <c r="T31" s="11"/>
      <c r="U31" s="9" t="e">
        <f>ROUND(T31*#REF!,2)</f>
        <v>#REF!</v>
      </c>
      <c r="V31" s="9" t="e">
        <f>ROUND(T31*#REF!,2)</f>
        <v>#REF!</v>
      </c>
      <c r="W31" s="14" t="e">
        <f t="shared" si="15"/>
        <v>#REF!</v>
      </c>
      <c r="X31" s="8"/>
      <c r="Y31" s="9" t="e">
        <f>ROUND(X31*#REF!,2)</f>
        <v>#REF!</v>
      </c>
      <c r="Z31" s="9" t="e">
        <f>ROUND(X31*#REF!,2)</f>
        <v>#REF!</v>
      </c>
      <c r="AA31" s="14" t="e">
        <f t="shared" si="16"/>
        <v>#REF!</v>
      </c>
      <c r="AB31" s="8"/>
      <c r="AC31" s="9" t="e">
        <f>ROUND(AB31*#REF!,2)</f>
        <v>#REF!</v>
      </c>
      <c r="AD31" s="9" t="e">
        <f>ROUND(AB31*#REF!,2)</f>
        <v>#REF!</v>
      </c>
      <c r="AE31" s="17" t="e">
        <f t="shared" si="17"/>
        <v>#REF!</v>
      </c>
      <c r="AF31" s="8"/>
      <c r="AG31" s="9" t="e">
        <f>ROUND(AF31*#REF!,2)</f>
        <v>#REF!</v>
      </c>
      <c r="AH31" s="9" t="e">
        <f>ROUND(AF31*#REF!,2)</f>
        <v>#REF!</v>
      </c>
      <c r="AI31" s="14" t="e">
        <f t="shared" si="18"/>
        <v>#REF!</v>
      </c>
      <c r="AJ31" s="8"/>
      <c r="AK31" s="9" t="e">
        <f>ROUND(AJ31*#REF!,2)</f>
        <v>#REF!</v>
      </c>
      <c r="AL31" s="9" t="e">
        <f>ROUND(AJ31*#REF!,2)</f>
        <v>#REF!</v>
      </c>
      <c r="AM31" s="17" t="e">
        <f t="shared" si="19"/>
        <v>#REF!</v>
      </c>
      <c r="AN31" s="8"/>
      <c r="AO31" s="9" t="e">
        <f>ROUND(AN31*#REF!,2)</f>
        <v>#REF!</v>
      </c>
      <c r="AP31" s="9" t="e">
        <f>ROUND(AN31*#REF!,2)</f>
        <v>#REF!</v>
      </c>
      <c r="AQ31" s="14" t="e">
        <f t="shared" si="20"/>
        <v>#REF!</v>
      </c>
      <c r="AR31" s="8"/>
      <c r="AS31" s="9" t="e">
        <f>ROUND(AR31*#REF!,2)</f>
        <v>#REF!</v>
      </c>
      <c r="AT31" s="9" t="e">
        <f>ROUND(AR31*#REF!,2)</f>
        <v>#REF!</v>
      </c>
      <c r="AU31" s="14" t="e">
        <f t="shared" si="21"/>
        <v>#REF!</v>
      </c>
      <c r="AV31"/>
      <c r="AW31" s="53" t="e">
        <f>#REF!</f>
        <v>#REF!</v>
      </c>
      <c r="AX31" s="53">
        <f t="shared" si="13"/>
        <v>0</v>
      </c>
      <c r="AY31" s="53" t="e">
        <f>AW31-AX31</f>
        <v>#REF!</v>
      </c>
      <c r="AZ31" s="53" t="e">
        <f>AY31-#REF!</f>
        <v>#REF!</v>
      </c>
    </row>
    <row r="32" spans="1:52 1038:1039" s="2" customFormat="1" ht="17.149999999999999" customHeight="1">
      <c r="A32" s="65"/>
      <c r="B32" s="65"/>
      <c r="C32" s="65"/>
      <c r="K32" s="71"/>
      <c r="L32" s="63">
        <v>0</v>
      </c>
      <c r="M32" s="9" t="e">
        <f>ROUND($L32*#REF!,2)</f>
        <v>#REF!</v>
      </c>
      <c r="N32" s="9" t="e">
        <f>ROUND($L32*#REF!,2)</f>
        <v>#REF!</v>
      </c>
      <c r="O32" s="14" t="e">
        <f t="shared" si="12"/>
        <v>#REF!</v>
      </c>
      <c r="P32" s="11"/>
      <c r="Q32" s="9" t="e">
        <f>ROUND($P32*#REF!,2)</f>
        <v>#REF!</v>
      </c>
      <c r="R32" s="9" t="e">
        <f>ROUND($P32*#REF!,2)</f>
        <v>#REF!</v>
      </c>
      <c r="S32" s="14" t="e">
        <f t="shared" si="14"/>
        <v>#REF!</v>
      </c>
      <c r="T32" s="11"/>
      <c r="U32" s="9" t="e">
        <f>ROUND(T32*#REF!,2)</f>
        <v>#REF!</v>
      </c>
      <c r="V32" s="9" t="e">
        <f>ROUND(T32*#REF!,2)</f>
        <v>#REF!</v>
      </c>
      <c r="W32" s="14" t="e">
        <f t="shared" si="15"/>
        <v>#REF!</v>
      </c>
      <c r="X32" s="8"/>
      <c r="Y32" s="9" t="e">
        <f>ROUND(X32*#REF!,2)</f>
        <v>#REF!</v>
      </c>
      <c r="Z32" s="9" t="e">
        <f>ROUND(X32*#REF!,2)</f>
        <v>#REF!</v>
      </c>
      <c r="AA32" s="14" t="e">
        <f t="shared" si="16"/>
        <v>#REF!</v>
      </c>
      <c r="AB32" s="8"/>
      <c r="AC32" s="9" t="e">
        <f>ROUND(AB32*#REF!,2)</f>
        <v>#REF!</v>
      </c>
      <c r="AD32" s="9" t="e">
        <f>ROUND(AB32*#REF!,2)</f>
        <v>#REF!</v>
      </c>
      <c r="AE32" s="17" t="e">
        <f t="shared" si="17"/>
        <v>#REF!</v>
      </c>
      <c r="AF32" s="8"/>
      <c r="AG32" s="9" t="e">
        <f>ROUND(AF32*#REF!,2)</f>
        <v>#REF!</v>
      </c>
      <c r="AH32" s="9" t="e">
        <f>ROUND(AF32*#REF!,2)</f>
        <v>#REF!</v>
      </c>
      <c r="AI32" s="14" t="e">
        <f t="shared" si="18"/>
        <v>#REF!</v>
      </c>
      <c r="AJ32" s="8"/>
      <c r="AK32" s="9" t="e">
        <f>ROUND(AJ32*#REF!,2)</f>
        <v>#REF!</v>
      </c>
      <c r="AL32" s="9" t="e">
        <f>ROUND(AJ32*#REF!,2)</f>
        <v>#REF!</v>
      </c>
      <c r="AM32" s="17" t="e">
        <f t="shared" si="19"/>
        <v>#REF!</v>
      </c>
      <c r="AN32" s="8"/>
      <c r="AO32" s="9" t="e">
        <f>ROUND(AN32*#REF!,2)</f>
        <v>#REF!</v>
      </c>
      <c r="AP32" s="9" t="e">
        <f>ROUND(AN32*#REF!,2)</f>
        <v>#REF!</v>
      </c>
      <c r="AQ32" s="14" t="e">
        <f t="shared" si="20"/>
        <v>#REF!</v>
      </c>
      <c r="AR32" s="8"/>
      <c r="AS32" s="9" t="e">
        <f>ROUND(AR32*#REF!,2)</f>
        <v>#REF!</v>
      </c>
      <c r="AT32" s="9" t="e">
        <f>ROUND(AR32*#REF!,2)</f>
        <v>#REF!</v>
      </c>
      <c r="AU32" s="14" t="e">
        <f t="shared" si="21"/>
        <v>#REF!</v>
      </c>
      <c r="AV32"/>
      <c r="AW32" s="53" t="e">
        <f>#REF!</f>
        <v>#REF!</v>
      </c>
      <c r="AX32" s="53">
        <f t="shared" si="13"/>
        <v>0</v>
      </c>
      <c r="AY32" s="53" t="e">
        <f t="shared" ref="AY32:AY95" si="22">AW32-AX32</f>
        <v>#REF!</v>
      </c>
      <c r="AZ32" s="53" t="e">
        <f>AY32-#REF!</f>
        <v>#REF!</v>
      </c>
    </row>
    <row r="33" spans="1:52" s="2" customFormat="1" ht="15.5">
      <c r="A33" s="65"/>
      <c r="B33" s="65"/>
      <c r="C33" s="65"/>
      <c r="K33" s="71"/>
      <c r="L33" s="63">
        <v>0</v>
      </c>
      <c r="M33" s="9" t="e">
        <f>ROUND($L33*#REF!,2)</f>
        <v>#REF!</v>
      </c>
      <c r="N33" s="9" t="e">
        <f>ROUND($L33*#REF!,2)</f>
        <v>#REF!</v>
      </c>
      <c r="O33" s="14" t="e">
        <f t="shared" si="12"/>
        <v>#REF!</v>
      </c>
      <c r="P33" s="11"/>
      <c r="Q33" s="9" t="e">
        <f>ROUND($P33*#REF!,2)</f>
        <v>#REF!</v>
      </c>
      <c r="R33" s="9" t="e">
        <f>ROUND($P33*#REF!,2)</f>
        <v>#REF!</v>
      </c>
      <c r="S33" s="14" t="e">
        <f t="shared" si="14"/>
        <v>#REF!</v>
      </c>
      <c r="T33" s="11"/>
      <c r="U33" s="9" t="e">
        <f>ROUND(T33*#REF!,2)</f>
        <v>#REF!</v>
      </c>
      <c r="V33" s="9" t="e">
        <f>ROUND(T33*#REF!,2)</f>
        <v>#REF!</v>
      </c>
      <c r="W33" s="14" t="e">
        <f t="shared" si="15"/>
        <v>#REF!</v>
      </c>
      <c r="X33" s="8"/>
      <c r="Y33" s="9" t="e">
        <f>ROUND(X33*#REF!,2)</f>
        <v>#REF!</v>
      </c>
      <c r="Z33" s="9" t="e">
        <f>ROUND(X33*#REF!,2)</f>
        <v>#REF!</v>
      </c>
      <c r="AA33" s="14" t="e">
        <f t="shared" si="16"/>
        <v>#REF!</v>
      </c>
      <c r="AB33" s="8"/>
      <c r="AC33" s="9" t="e">
        <f>ROUND(AB33*#REF!,2)</f>
        <v>#REF!</v>
      </c>
      <c r="AD33" s="9" t="e">
        <f>ROUND(AB33*#REF!,2)</f>
        <v>#REF!</v>
      </c>
      <c r="AE33" s="17" t="e">
        <f t="shared" si="17"/>
        <v>#REF!</v>
      </c>
      <c r="AF33" s="8"/>
      <c r="AG33" s="9" t="e">
        <f>ROUND(AF33*#REF!,2)</f>
        <v>#REF!</v>
      </c>
      <c r="AH33" s="9" t="e">
        <f>ROUND(AF33*#REF!,2)</f>
        <v>#REF!</v>
      </c>
      <c r="AI33" s="14" t="e">
        <f t="shared" si="18"/>
        <v>#REF!</v>
      </c>
      <c r="AJ33" s="8"/>
      <c r="AK33" s="9" t="e">
        <f>ROUND(AJ33*#REF!,2)</f>
        <v>#REF!</v>
      </c>
      <c r="AL33" s="9" t="e">
        <f>ROUND(AJ33*#REF!,2)</f>
        <v>#REF!</v>
      </c>
      <c r="AM33" s="17" t="e">
        <f t="shared" si="19"/>
        <v>#REF!</v>
      </c>
      <c r="AN33" s="8"/>
      <c r="AO33" s="9" t="e">
        <f>ROUND(AN33*#REF!,2)</f>
        <v>#REF!</v>
      </c>
      <c r="AP33" s="9" t="e">
        <f>ROUND(AN33*#REF!,2)</f>
        <v>#REF!</v>
      </c>
      <c r="AQ33" s="14" t="e">
        <f t="shared" si="20"/>
        <v>#REF!</v>
      </c>
      <c r="AR33" s="8"/>
      <c r="AS33" s="9" t="e">
        <f>ROUND(AR33*#REF!,2)</f>
        <v>#REF!</v>
      </c>
      <c r="AT33" s="9" t="e">
        <f>ROUND(AR33*#REF!,2)</f>
        <v>#REF!</v>
      </c>
      <c r="AU33" s="14" t="e">
        <f t="shared" si="21"/>
        <v>#REF!</v>
      </c>
      <c r="AV33"/>
      <c r="AW33" s="53" t="e">
        <f>#REF!</f>
        <v>#REF!</v>
      </c>
      <c r="AX33" s="53">
        <f t="shared" si="13"/>
        <v>0</v>
      </c>
      <c r="AY33" s="53" t="e">
        <f t="shared" si="22"/>
        <v>#REF!</v>
      </c>
      <c r="AZ33" s="53" t="e">
        <f>AY33-#REF!</f>
        <v>#REF!</v>
      </c>
    </row>
    <row r="34" spans="1:52" s="2" customFormat="1" ht="15.5">
      <c r="A34" s="65"/>
      <c r="B34" s="65"/>
      <c r="C34" s="65"/>
      <c r="K34" s="71"/>
      <c r="L34" s="63">
        <v>0</v>
      </c>
      <c r="M34" s="9" t="e">
        <f>ROUND($L34*#REF!,2)</f>
        <v>#REF!</v>
      </c>
      <c r="N34" s="9" t="e">
        <f>ROUND($L34*#REF!,2)</f>
        <v>#REF!</v>
      </c>
      <c r="O34" s="14" t="e">
        <f t="shared" si="12"/>
        <v>#REF!</v>
      </c>
      <c r="P34" s="11"/>
      <c r="Q34" s="9" t="e">
        <f>ROUND($P34*#REF!,2)</f>
        <v>#REF!</v>
      </c>
      <c r="R34" s="9" t="e">
        <f>ROUND($P34*#REF!,2)</f>
        <v>#REF!</v>
      </c>
      <c r="S34" s="14" t="e">
        <f t="shared" si="14"/>
        <v>#REF!</v>
      </c>
      <c r="T34" s="11"/>
      <c r="U34" s="9" t="e">
        <f>ROUND(T34*#REF!,2)</f>
        <v>#REF!</v>
      </c>
      <c r="V34" s="9" t="e">
        <f>ROUND(T34*#REF!,2)</f>
        <v>#REF!</v>
      </c>
      <c r="W34" s="14" t="e">
        <f t="shared" si="15"/>
        <v>#REF!</v>
      </c>
      <c r="X34" s="8"/>
      <c r="Y34" s="9" t="e">
        <f>ROUND(X34*#REF!,2)</f>
        <v>#REF!</v>
      </c>
      <c r="Z34" s="9" t="e">
        <f>ROUND(X34*#REF!,2)</f>
        <v>#REF!</v>
      </c>
      <c r="AA34" s="14" t="e">
        <f t="shared" si="16"/>
        <v>#REF!</v>
      </c>
      <c r="AB34" s="8"/>
      <c r="AC34" s="9" t="e">
        <f>ROUND(AB34*#REF!,2)</f>
        <v>#REF!</v>
      </c>
      <c r="AD34" s="9" t="e">
        <f>ROUND(AB34*#REF!,2)</f>
        <v>#REF!</v>
      </c>
      <c r="AE34" s="17" t="e">
        <f t="shared" si="17"/>
        <v>#REF!</v>
      </c>
      <c r="AF34" s="8"/>
      <c r="AG34" s="9" t="e">
        <f>ROUND(AF34*#REF!,2)</f>
        <v>#REF!</v>
      </c>
      <c r="AH34" s="9" t="e">
        <f>ROUND(AF34*#REF!,2)</f>
        <v>#REF!</v>
      </c>
      <c r="AI34" s="14" t="e">
        <f t="shared" si="18"/>
        <v>#REF!</v>
      </c>
      <c r="AJ34" s="8"/>
      <c r="AK34" s="9" t="e">
        <f>ROUND(AJ34*#REF!,2)</f>
        <v>#REF!</v>
      </c>
      <c r="AL34" s="9" t="e">
        <f>ROUND(AJ34*#REF!,2)</f>
        <v>#REF!</v>
      </c>
      <c r="AM34" s="17" t="e">
        <f t="shared" si="19"/>
        <v>#REF!</v>
      </c>
      <c r="AN34" s="8"/>
      <c r="AO34" s="9" t="e">
        <f>ROUND(AN34*#REF!,2)</f>
        <v>#REF!</v>
      </c>
      <c r="AP34" s="9" t="e">
        <f>ROUND(AN34*#REF!,2)</f>
        <v>#REF!</v>
      </c>
      <c r="AQ34" s="14" t="e">
        <f t="shared" si="20"/>
        <v>#REF!</v>
      </c>
      <c r="AR34" s="8"/>
      <c r="AS34" s="9" t="e">
        <f>ROUND(AR34*#REF!,2)</f>
        <v>#REF!</v>
      </c>
      <c r="AT34" s="9" t="e">
        <f>ROUND(AR34*#REF!,2)</f>
        <v>#REF!</v>
      </c>
      <c r="AU34" s="14" t="e">
        <f t="shared" si="21"/>
        <v>#REF!</v>
      </c>
      <c r="AV34"/>
      <c r="AW34" s="53" t="e">
        <f>#REF!</f>
        <v>#REF!</v>
      </c>
      <c r="AX34" s="53">
        <f t="shared" si="13"/>
        <v>0</v>
      </c>
      <c r="AY34" s="53" t="e">
        <f t="shared" si="22"/>
        <v>#REF!</v>
      </c>
      <c r="AZ34" s="53" t="e">
        <f>AY34-#REF!</f>
        <v>#REF!</v>
      </c>
    </row>
    <row r="35" spans="1:52" s="2" customFormat="1" ht="17.149999999999999" customHeight="1">
      <c r="A35" s="65"/>
      <c r="B35" s="65"/>
      <c r="C35" s="65"/>
      <c r="K35" s="71"/>
      <c r="L35" s="63">
        <v>0</v>
      </c>
      <c r="M35" s="9" t="e">
        <f>ROUND($L35*#REF!,2)</f>
        <v>#REF!</v>
      </c>
      <c r="N35" s="9" t="e">
        <f>ROUND($L35*#REF!,2)</f>
        <v>#REF!</v>
      </c>
      <c r="O35" s="14" t="e">
        <f t="shared" si="12"/>
        <v>#REF!</v>
      </c>
      <c r="P35" s="11"/>
      <c r="Q35" s="9" t="e">
        <f>ROUND($P35*#REF!,2)</f>
        <v>#REF!</v>
      </c>
      <c r="R35" s="9" t="e">
        <f>ROUND($P35*#REF!,2)</f>
        <v>#REF!</v>
      </c>
      <c r="S35" s="14" t="e">
        <f t="shared" si="14"/>
        <v>#REF!</v>
      </c>
      <c r="T35" s="11"/>
      <c r="U35" s="9" t="e">
        <f>ROUND(T35*#REF!,2)</f>
        <v>#REF!</v>
      </c>
      <c r="V35" s="9" t="e">
        <f>ROUND(T35*#REF!,2)</f>
        <v>#REF!</v>
      </c>
      <c r="W35" s="14" t="e">
        <f t="shared" si="15"/>
        <v>#REF!</v>
      </c>
      <c r="X35" s="8"/>
      <c r="Y35" s="9" t="e">
        <f>ROUND(X35*#REF!,2)</f>
        <v>#REF!</v>
      </c>
      <c r="Z35" s="9" t="e">
        <f>ROUND(X35*#REF!,2)</f>
        <v>#REF!</v>
      </c>
      <c r="AA35" s="14" t="e">
        <f t="shared" si="16"/>
        <v>#REF!</v>
      </c>
      <c r="AB35" s="8"/>
      <c r="AC35" s="9" t="e">
        <f>ROUND(AB35*#REF!,2)</f>
        <v>#REF!</v>
      </c>
      <c r="AD35" s="9" t="e">
        <f>ROUND(AB35*#REF!,2)</f>
        <v>#REF!</v>
      </c>
      <c r="AE35" s="17" t="e">
        <f t="shared" si="17"/>
        <v>#REF!</v>
      </c>
      <c r="AF35" s="8"/>
      <c r="AG35" s="9" t="e">
        <f>ROUND(AF35*#REF!,2)</f>
        <v>#REF!</v>
      </c>
      <c r="AH35" s="9" t="e">
        <f>ROUND(AF35*#REF!,2)</f>
        <v>#REF!</v>
      </c>
      <c r="AI35" s="14" t="e">
        <f t="shared" si="18"/>
        <v>#REF!</v>
      </c>
      <c r="AJ35" s="8"/>
      <c r="AK35" s="9" t="e">
        <f>ROUND(AJ35*#REF!,2)</f>
        <v>#REF!</v>
      </c>
      <c r="AL35" s="9" t="e">
        <f>ROUND(AJ35*#REF!,2)</f>
        <v>#REF!</v>
      </c>
      <c r="AM35" s="17" t="e">
        <f t="shared" si="19"/>
        <v>#REF!</v>
      </c>
      <c r="AN35" s="8"/>
      <c r="AO35" s="9" t="e">
        <f>ROUND(AN35*#REF!,2)</f>
        <v>#REF!</v>
      </c>
      <c r="AP35" s="9" t="e">
        <f>ROUND(AN35*#REF!,2)</f>
        <v>#REF!</v>
      </c>
      <c r="AQ35" s="14" t="e">
        <f t="shared" si="20"/>
        <v>#REF!</v>
      </c>
      <c r="AR35" s="8"/>
      <c r="AS35" s="9" t="e">
        <f>ROUND(AR35*#REF!,2)</f>
        <v>#REF!</v>
      </c>
      <c r="AT35" s="9" t="e">
        <f>ROUND(AR35*#REF!,2)</f>
        <v>#REF!</v>
      </c>
      <c r="AU35" s="14" t="e">
        <f t="shared" si="21"/>
        <v>#REF!</v>
      </c>
      <c r="AV35"/>
      <c r="AW35" s="53" t="e">
        <f>#REF!</f>
        <v>#REF!</v>
      </c>
      <c r="AX35" s="53">
        <f t="shared" si="13"/>
        <v>0</v>
      </c>
      <c r="AY35" s="53" t="e">
        <f t="shared" si="22"/>
        <v>#REF!</v>
      </c>
      <c r="AZ35" s="53" t="e">
        <f>AY35-#REF!</f>
        <v>#REF!</v>
      </c>
    </row>
    <row r="36" spans="1:52" s="2" customFormat="1" ht="15.5">
      <c r="A36" s="65"/>
      <c r="B36" s="65"/>
      <c r="C36" s="65"/>
      <c r="K36" s="71"/>
      <c r="L36" s="63">
        <v>0</v>
      </c>
      <c r="M36" s="9" t="e">
        <f>ROUND($L36*#REF!,2)</f>
        <v>#REF!</v>
      </c>
      <c r="N36" s="9" t="e">
        <f>ROUND($L36*#REF!,2)</f>
        <v>#REF!</v>
      </c>
      <c r="O36" s="14" t="e">
        <f t="shared" si="12"/>
        <v>#REF!</v>
      </c>
      <c r="P36" s="11"/>
      <c r="Q36" s="9" t="e">
        <f>ROUND($P36*#REF!,2)</f>
        <v>#REF!</v>
      </c>
      <c r="R36" s="9" t="e">
        <f>ROUND($P36*#REF!,2)</f>
        <v>#REF!</v>
      </c>
      <c r="S36" s="14" t="e">
        <f t="shared" si="14"/>
        <v>#REF!</v>
      </c>
      <c r="T36" s="11"/>
      <c r="U36" s="9" t="e">
        <f>ROUND(T36*#REF!,2)</f>
        <v>#REF!</v>
      </c>
      <c r="V36" s="9" t="e">
        <f>ROUND(T36*#REF!,2)</f>
        <v>#REF!</v>
      </c>
      <c r="W36" s="14" t="e">
        <f t="shared" si="15"/>
        <v>#REF!</v>
      </c>
      <c r="X36" s="8"/>
      <c r="Y36" s="9" t="e">
        <f>ROUND(X36*#REF!,2)</f>
        <v>#REF!</v>
      </c>
      <c r="Z36" s="9" t="e">
        <f>ROUND(X36*#REF!,2)</f>
        <v>#REF!</v>
      </c>
      <c r="AA36" s="14" t="e">
        <f t="shared" si="16"/>
        <v>#REF!</v>
      </c>
      <c r="AB36" s="8"/>
      <c r="AC36" s="9" t="e">
        <f>ROUND(AB36*#REF!,2)</f>
        <v>#REF!</v>
      </c>
      <c r="AD36" s="9" t="e">
        <f>ROUND(AB36*#REF!,2)</f>
        <v>#REF!</v>
      </c>
      <c r="AE36" s="17" t="e">
        <f t="shared" si="17"/>
        <v>#REF!</v>
      </c>
      <c r="AF36" s="8"/>
      <c r="AG36" s="9" t="e">
        <f>ROUND(AF36*#REF!,2)</f>
        <v>#REF!</v>
      </c>
      <c r="AH36" s="9" t="e">
        <f>ROUND(AF36*#REF!,2)</f>
        <v>#REF!</v>
      </c>
      <c r="AI36" s="14" t="e">
        <f t="shared" si="18"/>
        <v>#REF!</v>
      </c>
      <c r="AJ36" s="8"/>
      <c r="AK36" s="9" t="e">
        <f>ROUND(AJ36*#REF!,2)</f>
        <v>#REF!</v>
      </c>
      <c r="AL36" s="9" t="e">
        <f>ROUND(AJ36*#REF!,2)</f>
        <v>#REF!</v>
      </c>
      <c r="AM36" s="17" t="e">
        <f t="shared" si="19"/>
        <v>#REF!</v>
      </c>
      <c r="AN36" s="8"/>
      <c r="AO36" s="9" t="e">
        <f>ROUND(AN36*#REF!,2)</f>
        <v>#REF!</v>
      </c>
      <c r="AP36" s="9" t="e">
        <f>ROUND(AN36*#REF!,2)</f>
        <v>#REF!</v>
      </c>
      <c r="AQ36" s="14" t="e">
        <f t="shared" si="20"/>
        <v>#REF!</v>
      </c>
      <c r="AR36" s="8"/>
      <c r="AS36" s="9" t="e">
        <f>ROUND(AR36*#REF!,2)</f>
        <v>#REF!</v>
      </c>
      <c r="AT36" s="9" t="e">
        <f>ROUND(AR36*#REF!,2)</f>
        <v>#REF!</v>
      </c>
      <c r="AU36" s="14" t="e">
        <f t="shared" si="21"/>
        <v>#REF!</v>
      </c>
      <c r="AV36"/>
      <c r="AW36" s="53" t="e">
        <f>#REF!</f>
        <v>#REF!</v>
      </c>
      <c r="AX36" s="53">
        <f t="shared" si="13"/>
        <v>0</v>
      </c>
      <c r="AY36" s="53" t="e">
        <f t="shared" si="22"/>
        <v>#REF!</v>
      </c>
      <c r="AZ36" s="53" t="e">
        <f>AY36-#REF!</f>
        <v>#REF!</v>
      </c>
    </row>
    <row r="37" spans="1:52" s="2" customFormat="1" ht="15.5">
      <c r="A37" s="65"/>
      <c r="B37" s="65"/>
      <c r="C37" s="65"/>
      <c r="K37" s="71"/>
      <c r="L37" s="63">
        <v>0</v>
      </c>
      <c r="M37" s="9" t="e">
        <f>ROUND($L37*#REF!,2)</f>
        <v>#REF!</v>
      </c>
      <c r="N37" s="9" t="e">
        <f>ROUND($L37*#REF!,2)</f>
        <v>#REF!</v>
      </c>
      <c r="O37" s="14" t="e">
        <f t="shared" si="12"/>
        <v>#REF!</v>
      </c>
      <c r="P37" s="11"/>
      <c r="Q37" s="9" t="e">
        <f>ROUND($P37*#REF!,2)</f>
        <v>#REF!</v>
      </c>
      <c r="R37" s="9" t="e">
        <f>ROUND($P37*#REF!,2)</f>
        <v>#REF!</v>
      </c>
      <c r="S37" s="14" t="e">
        <f t="shared" si="14"/>
        <v>#REF!</v>
      </c>
      <c r="T37" s="11"/>
      <c r="U37" s="9" t="e">
        <f>ROUND(T37*#REF!,2)</f>
        <v>#REF!</v>
      </c>
      <c r="V37" s="9" t="e">
        <f>ROUND(T37*#REF!,2)</f>
        <v>#REF!</v>
      </c>
      <c r="W37" s="14" t="e">
        <f t="shared" si="15"/>
        <v>#REF!</v>
      </c>
      <c r="X37" s="8"/>
      <c r="Y37" s="9" t="e">
        <f>ROUND(X37*#REF!,2)</f>
        <v>#REF!</v>
      </c>
      <c r="Z37" s="9" t="e">
        <f>ROUND(X37*#REF!,2)</f>
        <v>#REF!</v>
      </c>
      <c r="AA37" s="14" t="e">
        <f t="shared" si="16"/>
        <v>#REF!</v>
      </c>
      <c r="AB37" s="8"/>
      <c r="AC37" s="9" t="e">
        <f>ROUND(AB37*#REF!,2)</f>
        <v>#REF!</v>
      </c>
      <c r="AD37" s="9" t="e">
        <f>ROUND(AB37*#REF!,2)</f>
        <v>#REF!</v>
      </c>
      <c r="AE37" s="17" t="e">
        <f t="shared" si="17"/>
        <v>#REF!</v>
      </c>
      <c r="AF37" s="8"/>
      <c r="AG37" s="9" t="e">
        <f>ROUND(AF37*#REF!,2)</f>
        <v>#REF!</v>
      </c>
      <c r="AH37" s="9" t="e">
        <f>ROUND(AF37*#REF!,2)</f>
        <v>#REF!</v>
      </c>
      <c r="AI37" s="14" t="e">
        <f t="shared" si="18"/>
        <v>#REF!</v>
      </c>
      <c r="AJ37" s="8"/>
      <c r="AK37" s="9" t="e">
        <f>ROUND(AJ37*#REF!,2)</f>
        <v>#REF!</v>
      </c>
      <c r="AL37" s="9" t="e">
        <f>ROUND(AJ37*#REF!,2)</f>
        <v>#REF!</v>
      </c>
      <c r="AM37" s="17" t="e">
        <f t="shared" si="19"/>
        <v>#REF!</v>
      </c>
      <c r="AN37" s="8"/>
      <c r="AO37" s="9" t="e">
        <f>ROUND(AN37*#REF!,2)</f>
        <v>#REF!</v>
      </c>
      <c r="AP37" s="9" t="e">
        <f>ROUND(AN37*#REF!,2)</f>
        <v>#REF!</v>
      </c>
      <c r="AQ37" s="14" t="e">
        <f t="shared" si="20"/>
        <v>#REF!</v>
      </c>
      <c r="AR37" s="8"/>
      <c r="AS37" s="9" t="e">
        <f>ROUND(AR37*#REF!,2)</f>
        <v>#REF!</v>
      </c>
      <c r="AT37" s="9" t="e">
        <f>ROUND(AR37*#REF!,2)</f>
        <v>#REF!</v>
      </c>
      <c r="AU37" s="14" t="e">
        <f t="shared" si="21"/>
        <v>#REF!</v>
      </c>
      <c r="AV37"/>
      <c r="AW37" s="53" t="e">
        <f>#REF!</f>
        <v>#REF!</v>
      </c>
      <c r="AX37" s="53">
        <f t="shared" si="13"/>
        <v>0</v>
      </c>
      <c r="AY37" s="53" t="e">
        <f t="shared" si="22"/>
        <v>#REF!</v>
      </c>
      <c r="AZ37" s="53" t="e">
        <f>AY37-#REF!</f>
        <v>#REF!</v>
      </c>
    </row>
    <row r="38" spans="1:52" s="2" customFormat="1" ht="17.149999999999999" customHeight="1">
      <c r="A38" s="65"/>
      <c r="B38" s="65"/>
      <c r="C38" s="65"/>
      <c r="K38" s="71"/>
      <c r="L38" s="63">
        <v>0</v>
      </c>
      <c r="M38" s="9" t="e">
        <f>ROUND($L38*#REF!,2)</f>
        <v>#REF!</v>
      </c>
      <c r="N38" s="9" t="e">
        <f>ROUND($L38*#REF!,2)</f>
        <v>#REF!</v>
      </c>
      <c r="O38" s="14" t="e">
        <f t="shared" si="12"/>
        <v>#REF!</v>
      </c>
      <c r="P38" s="11"/>
      <c r="Q38" s="9" t="e">
        <f>ROUND($P38*#REF!,2)</f>
        <v>#REF!</v>
      </c>
      <c r="R38" s="9" t="e">
        <f>ROUND($P38*#REF!,2)</f>
        <v>#REF!</v>
      </c>
      <c r="S38" s="14" t="e">
        <f t="shared" si="14"/>
        <v>#REF!</v>
      </c>
      <c r="T38" s="11"/>
      <c r="U38" s="9" t="e">
        <f>ROUND(T38*#REF!,2)</f>
        <v>#REF!</v>
      </c>
      <c r="V38" s="9" t="e">
        <f>ROUND(T38*#REF!,2)</f>
        <v>#REF!</v>
      </c>
      <c r="W38" s="14" t="e">
        <f t="shared" si="15"/>
        <v>#REF!</v>
      </c>
      <c r="X38" s="8"/>
      <c r="Y38" s="9" t="e">
        <f>ROUND(X38*#REF!,2)</f>
        <v>#REF!</v>
      </c>
      <c r="Z38" s="9" t="e">
        <f>ROUND(X38*#REF!,2)</f>
        <v>#REF!</v>
      </c>
      <c r="AA38" s="14" t="e">
        <f t="shared" si="16"/>
        <v>#REF!</v>
      </c>
      <c r="AB38" s="8"/>
      <c r="AC38" s="9" t="e">
        <f>ROUND(AB38*#REF!,2)</f>
        <v>#REF!</v>
      </c>
      <c r="AD38" s="9" t="e">
        <f>ROUND(AB38*#REF!,2)</f>
        <v>#REF!</v>
      </c>
      <c r="AE38" s="17" t="e">
        <f t="shared" si="17"/>
        <v>#REF!</v>
      </c>
      <c r="AF38" s="8"/>
      <c r="AG38" s="9" t="e">
        <f>ROUND(AF38*#REF!,2)</f>
        <v>#REF!</v>
      </c>
      <c r="AH38" s="9" t="e">
        <f>ROUND(AF38*#REF!,2)</f>
        <v>#REF!</v>
      </c>
      <c r="AI38" s="14" t="e">
        <f t="shared" si="18"/>
        <v>#REF!</v>
      </c>
      <c r="AJ38" s="8"/>
      <c r="AK38" s="9" t="e">
        <f>ROUND(AJ38*#REF!,2)</f>
        <v>#REF!</v>
      </c>
      <c r="AL38" s="9" t="e">
        <f>ROUND(AJ38*#REF!,2)</f>
        <v>#REF!</v>
      </c>
      <c r="AM38" s="17" t="e">
        <f t="shared" si="19"/>
        <v>#REF!</v>
      </c>
      <c r="AN38" s="8"/>
      <c r="AO38" s="9" t="e">
        <f>ROUND(AN38*#REF!,2)</f>
        <v>#REF!</v>
      </c>
      <c r="AP38" s="9" t="e">
        <f>ROUND(AN38*#REF!,2)</f>
        <v>#REF!</v>
      </c>
      <c r="AQ38" s="14" t="e">
        <f t="shared" si="20"/>
        <v>#REF!</v>
      </c>
      <c r="AR38" s="8"/>
      <c r="AS38" s="9" t="e">
        <f>ROUND(AR38*#REF!,2)</f>
        <v>#REF!</v>
      </c>
      <c r="AT38" s="9" t="e">
        <f>ROUND(AR38*#REF!,2)</f>
        <v>#REF!</v>
      </c>
      <c r="AU38" s="14" t="e">
        <f t="shared" si="21"/>
        <v>#REF!</v>
      </c>
      <c r="AV38"/>
      <c r="AW38" s="53" t="e">
        <f>#REF!</f>
        <v>#REF!</v>
      </c>
      <c r="AX38" s="53">
        <f t="shared" si="13"/>
        <v>0</v>
      </c>
      <c r="AY38" s="53" t="e">
        <f t="shared" si="22"/>
        <v>#REF!</v>
      </c>
      <c r="AZ38" s="53" t="e">
        <f>AY38-#REF!</f>
        <v>#REF!</v>
      </c>
    </row>
    <row r="39" spans="1:52" s="2" customFormat="1" ht="17.149999999999999" customHeight="1">
      <c r="A39" s="65"/>
      <c r="B39" s="65"/>
      <c r="C39" s="65"/>
      <c r="K39" s="71"/>
      <c r="L39" s="63">
        <v>0</v>
      </c>
      <c r="M39" s="9" t="e">
        <f>ROUND($L39*#REF!,2)</f>
        <v>#REF!</v>
      </c>
      <c r="N39" s="9" t="e">
        <f>ROUND($L39*#REF!,2)</f>
        <v>#REF!</v>
      </c>
      <c r="O39" s="14" t="e">
        <f t="shared" si="12"/>
        <v>#REF!</v>
      </c>
      <c r="P39" s="11"/>
      <c r="Q39" s="9" t="e">
        <f>ROUND($P39*#REF!,2)</f>
        <v>#REF!</v>
      </c>
      <c r="R39" s="9" t="e">
        <f>ROUND($P39*#REF!,2)</f>
        <v>#REF!</v>
      </c>
      <c r="S39" s="14" t="e">
        <f t="shared" si="14"/>
        <v>#REF!</v>
      </c>
      <c r="T39" s="11"/>
      <c r="U39" s="9" t="e">
        <f>ROUND(T39*#REF!,2)</f>
        <v>#REF!</v>
      </c>
      <c r="V39" s="9" t="e">
        <f>ROUND(T39*#REF!,2)</f>
        <v>#REF!</v>
      </c>
      <c r="W39" s="14" t="e">
        <f t="shared" si="15"/>
        <v>#REF!</v>
      </c>
      <c r="X39" s="8"/>
      <c r="Y39" s="9" t="e">
        <f>ROUND(X39*#REF!,2)</f>
        <v>#REF!</v>
      </c>
      <c r="Z39" s="9" t="e">
        <f>ROUND(X39*#REF!,2)</f>
        <v>#REF!</v>
      </c>
      <c r="AA39" s="14" t="e">
        <f t="shared" si="16"/>
        <v>#REF!</v>
      </c>
      <c r="AB39" s="8"/>
      <c r="AC39" s="9" t="e">
        <f>ROUND(AB39*#REF!,2)</f>
        <v>#REF!</v>
      </c>
      <c r="AD39" s="9" t="e">
        <f>ROUND(AB39*#REF!,2)</f>
        <v>#REF!</v>
      </c>
      <c r="AE39" s="17" t="e">
        <f t="shared" si="17"/>
        <v>#REF!</v>
      </c>
      <c r="AF39" s="8"/>
      <c r="AG39" s="9" t="e">
        <f>ROUND(AF39*#REF!,2)</f>
        <v>#REF!</v>
      </c>
      <c r="AH39" s="9" t="e">
        <f>ROUND(AF39*#REF!,2)</f>
        <v>#REF!</v>
      </c>
      <c r="AI39" s="14" t="e">
        <f t="shared" si="18"/>
        <v>#REF!</v>
      </c>
      <c r="AJ39" s="8"/>
      <c r="AK39" s="9" t="e">
        <f>ROUND(AJ39*#REF!,2)</f>
        <v>#REF!</v>
      </c>
      <c r="AL39" s="9" t="e">
        <f>ROUND(AJ39*#REF!,2)</f>
        <v>#REF!</v>
      </c>
      <c r="AM39" s="17" t="e">
        <f t="shared" si="19"/>
        <v>#REF!</v>
      </c>
      <c r="AN39" s="8"/>
      <c r="AO39" s="9" t="e">
        <f>ROUND(AN39*#REF!,2)</f>
        <v>#REF!</v>
      </c>
      <c r="AP39" s="9" t="e">
        <f>ROUND(AN39*#REF!,2)</f>
        <v>#REF!</v>
      </c>
      <c r="AQ39" s="14" t="e">
        <f t="shared" si="20"/>
        <v>#REF!</v>
      </c>
      <c r="AR39" s="8"/>
      <c r="AS39" s="9" t="e">
        <f>ROUND(AR39*#REF!,2)</f>
        <v>#REF!</v>
      </c>
      <c r="AT39" s="9" t="e">
        <f>ROUND(AR39*#REF!,2)</f>
        <v>#REF!</v>
      </c>
      <c r="AU39" s="14" t="e">
        <f t="shared" si="21"/>
        <v>#REF!</v>
      </c>
      <c r="AV39"/>
      <c r="AW39" s="53" t="e">
        <f>#REF!</f>
        <v>#REF!</v>
      </c>
      <c r="AX39" s="53">
        <f t="shared" si="13"/>
        <v>0</v>
      </c>
      <c r="AY39" s="53" t="e">
        <f t="shared" si="22"/>
        <v>#REF!</v>
      </c>
      <c r="AZ39" s="53" t="e">
        <f>AY39-#REF!</f>
        <v>#REF!</v>
      </c>
    </row>
    <row r="40" spans="1:52" s="2" customFormat="1" ht="15.5">
      <c r="A40" s="65"/>
      <c r="B40" s="65"/>
      <c r="C40" s="65"/>
      <c r="K40" s="71"/>
      <c r="L40" s="63">
        <v>0</v>
      </c>
      <c r="M40" s="9" t="e">
        <f>ROUND($L40*#REF!,2)</f>
        <v>#REF!</v>
      </c>
      <c r="N40" s="9" t="e">
        <f>ROUND($L40*#REF!,2)</f>
        <v>#REF!</v>
      </c>
      <c r="O40" s="14" t="e">
        <f t="shared" si="12"/>
        <v>#REF!</v>
      </c>
      <c r="P40" s="11"/>
      <c r="Q40" s="9" t="e">
        <f>ROUND($P40*#REF!,2)</f>
        <v>#REF!</v>
      </c>
      <c r="R40" s="9" t="e">
        <f>ROUND($P40*#REF!,2)</f>
        <v>#REF!</v>
      </c>
      <c r="S40" s="14" t="e">
        <f t="shared" si="14"/>
        <v>#REF!</v>
      </c>
      <c r="T40" s="11"/>
      <c r="U40" s="9" t="e">
        <f>ROUND(T40*#REF!,2)</f>
        <v>#REF!</v>
      </c>
      <c r="V40" s="9" t="e">
        <f>ROUND(T40*#REF!,2)</f>
        <v>#REF!</v>
      </c>
      <c r="W40" s="14" t="e">
        <f t="shared" si="15"/>
        <v>#REF!</v>
      </c>
      <c r="X40" s="8"/>
      <c r="Y40" s="9" t="e">
        <f>ROUND(X40*#REF!,2)</f>
        <v>#REF!</v>
      </c>
      <c r="Z40" s="9" t="e">
        <f>ROUND(X40*#REF!,2)</f>
        <v>#REF!</v>
      </c>
      <c r="AA40" s="14" t="e">
        <f t="shared" si="16"/>
        <v>#REF!</v>
      </c>
      <c r="AB40" s="8"/>
      <c r="AC40" s="9" t="e">
        <f>ROUND(AB40*#REF!,2)</f>
        <v>#REF!</v>
      </c>
      <c r="AD40" s="9" t="e">
        <f>ROUND(AB40*#REF!,2)</f>
        <v>#REF!</v>
      </c>
      <c r="AE40" s="17" t="e">
        <f t="shared" si="17"/>
        <v>#REF!</v>
      </c>
      <c r="AF40" s="8"/>
      <c r="AG40" s="9" t="e">
        <f>ROUND(AF40*#REF!,2)</f>
        <v>#REF!</v>
      </c>
      <c r="AH40" s="9" t="e">
        <f>ROUND(AF40*#REF!,2)</f>
        <v>#REF!</v>
      </c>
      <c r="AI40" s="14" t="e">
        <f t="shared" si="18"/>
        <v>#REF!</v>
      </c>
      <c r="AJ40" s="8"/>
      <c r="AK40" s="9" t="e">
        <f>ROUND(AJ40*#REF!,2)</f>
        <v>#REF!</v>
      </c>
      <c r="AL40" s="9" t="e">
        <f>ROUND(AJ40*#REF!,2)</f>
        <v>#REF!</v>
      </c>
      <c r="AM40" s="17" t="e">
        <f t="shared" si="19"/>
        <v>#REF!</v>
      </c>
      <c r="AN40" s="8"/>
      <c r="AO40" s="9" t="e">
        <f>ROUND(AN40*#REF!,2)</f>
        <v>#REF!</v>
      </c>
      <c r="AP40" s="9" t="e">
        <f>ROUND(AN40*#REF!,2)</f>
        <v>#REF!</v>
      </c>
      <c r="AQ40" s="14" t="e">
        <f t="shared" si="20"/>
        <v>#REF!</v>
      </c>
      <c r="AR40" s="8"/>
      <c r="AS40" s="9" t="e">
        <f>ROUND(AR40*#REF!,2)</f>
        <v>#REF!</v>
      </c>
      <c r="AT40" s="9" t="e">
        <f>ROUND(AR40*#REF!,2)</f>
        <v>#REF!</v>
      </c>
      <c r="AU40" s="14" t="e">
        <f t="shared" si="21"/>
        <v>#REF!</v>
      </c>
      <c r="AV40"/>
      <c r="AW40" s="53" t="e">
        <f>#REF!</f>
        <v>#REF!</v>
      </c>
      <c r="AX40" s="53">
        <f t="shared" si="13"/>
        <v>0</v>
      </c>
      <c r="AY40" s="53" t="e">
        <f t="shared" si="22"/>
        <v>#REF!</v>
      </c>
      <c r="AZ40" s="53" t="e">
        <f>AY40-#REF!</f>
        <v>#REF!</v>
      </c>
    </row>
    <row r="41" spans="1:52" s="2" customFormat="1" ht="17.149999999999999" customHeight="1">
      <c r="A41" s="65"/>
      <c r="B41" s="65"/>
      <c r="C41" s="65"/>
      <c r="K41" s="71"/>
      <c r="L41" s="63">
        <v>0</v>
      </c>
      <c r="M41" s="9" t="e">
        <f>ROUND($L41*#REF!,2)</f>
        <v>#REF!</v>
      </c>
      <c r="N41" s="9" t="e">
        <f>ROUND($L41*#REF!,2)</f>
        <v>#REF!</v>
      </c>
      <c r="O41" s="14" t="e">
        <f t="shared" si="12"/>
        <v>#REF!</v>
      </c>
      <c r="P41" s="11"/>
      <c r="Q41" s="9" t="e">
        <f>ROUND($P41*#REF!,2)</f>
        <v>#REF!</v>
      </c>
      <c r="R41" s="9" t="e">
        <f>ROUND($P41*#REF!,2)</f>
        <v>#REF!</v>
      </c>
      <c r="S41" s="14" t="e">
        <f t="shared" si="14"/>
        <v>#REF!</v>
      </c>
      <c r="T41" s="11"/>
      <c r="U41" s="9" t="e">
        <f>ROUND(T41*#REF!,2)</f>
        <v>#REF!</v>
      </c>
      <c r="V41" s="9" t="e">
        <f>ROUND(T41*#REF!,2)</f>
        <v>#REF!</v>
      </c>
      <c r="W41" s="14" t="e">
        <f t="shared" si="15"/>
        <v>#REF!</v>
      </c>
      <c r="X41" s="8"/>
      <c r="Y41" s="9" t="e">
        <f>ROUND(X41*#REF!,2)</f>
        <v>#REF!</v>
      </c>
      <c r="Z41" s="9" t="e">
        <f>ROUND(X41*#REF!,2)</f>
        <v>#REF!</v>
      </c>
      <c r="AA41" s="14" t="e">
        <f t="shared" si="16"/>
        <v>#REF!</v>
      </c>
      <c r="AB41" s="8"/>
      <c r="AC41" s="9" t="e">
        <f>ROUND(AB41*#REF!,2)</f>
        <v>#REF!</v>
      </c>
      <c r="AD41" s="9" t="e">
        <f>ROUND(AB41*#REF!,2)</f>
        <v>#REF!</v>
      </c>
      <c r="AE41" s="17" t="e">
        <f t="shared" si="17"/>
        <v>#REF!</v>
      </c>
      <c r="AF41" s="8"/>
      <c r="AG41" s="9" t="e">
        <f>ROUND(AF41*#REF!,2)</f>
        <v>#REF!</v>
      </c>
      <c r="AH41" s="9" t="e">
        <f>ROUND(AF41*#REF!,2)</f>
        <v>#REF!</v>
      </c>
      <c r="AI41" s="14" t="e">
        <f t="shared" si="18"/>
        <v>#REF!</v>
      </c>
      <c r="AJ41" s="8"/>
      <c r="AK41" s="9" t="e">
        <f>ROUND(AJ41*#REF!,2)</f>
        <v>#REF!</v>
      </c>
      <c r="AL41" s="9" t="e">
        <f>ROUND(AJ41*#REF!,2)</f>
        <v>#REF!</v>
      </c>
      <c r="AM41" s="17" t="e">
        <f t="shared" si="19"/>
        <v>#REF!</v>
      </c>
      <c r="AN41" s="8"/>
      <c r="AO41" s="9" t="e">
        <f>ROUND(AN41*#REF!,2)</f>
        <v>#REF!</v>
      </c>
      <c r="AP41" s="9" t="e">
        <f>ROUND(AN41*#REF!,2)</f>
        <v>#REF!</v>
      </c>
      <c r="AQ41" s="14" t="e">
        <f t="shared" si="20"/>
        <v>#REF!</v>
      </c>
      <c r="AR41" s="8"/>
      <c r="AS41" s="9" t="e">
        <f>ROUND(AR41*#REF!,2)</f>
        <v>#REF!</v>
      </c>
      <c r="AT41" s="9" t="e">
        <f>ROUND(AR41*#REF!,2)</f>
        <v>#REF!</v>
      </c>
      <c r="AU41" s="14" t="e">
        <f t="shared" si="21"/>
        <v>#REF!</v>
      </c>
      <c r="AV41"/>
      <c r="AW41" s="53" t="e">
        <f>#REF!</f>
        <v>#REF!</v>
      </c>
      <c r="AX41" s="53">
        <f t="shared" si="13"/>
        <v>0</v>
      </c>
      <c r="AY41" s="53" t="e">
        <f t="shared" si="22"/>
        <v>#REF!</v>
      </c>
      <c r="AZ41" s="53" t="e">
        <f>AY41-#REF!</f>
        <v>#REF!</v>
      </c>
    </row>
    <row r="42" spans="1:52" s="2" customFormat="1" ht="17.149999999999999" customHeight="1">
      <c r="A42" s="65"/>
      <c r="B42" s="65"/>
      <c r="C42" s="65"/>
      <c r="K42" s="71"/>
      <c r="L42" s="63">
        <v>0</v>
      </c>
      <c r="M42" s="9" t="e">
        <f>ROUND($L42*#REF!,2)</f>
        <v>#REF!</v>
      </c>
      <c r="N42" s="9" t="e">
        <f>ROUND($L42*#REF!,2)</f>
        <v>#REF!</v>
      </c>
      <c r="O42" s="14" t="e">
        <f t="shared" si="12"/>
        <v>#REF!</v>
      </c>
      <c r="P42" s="11"/>
      <c r="Q42" s="9" t="e">
        <f>ROUND($P42*#REF!,2)</f>
        <v>#REF!</v>
      </c>
      <c r="R42" s="9" t="e">
        <f>ROUND($P42*#REF!,2)</f>
        <v>#REF!</v>
      </c>
      <c r="S42" s="14" t="e">
        <f t="shared" si="14"/>
        <v>#REF!</v>
      </c>
      <c r="T42" s="11"/>
      <c r="U42" s="9" t="e">
        <f>ROUND(T42*#REF!,2)</f>
        <v>#REF!</v>
      </c>
      <c r="V42" s="9" t="e">
        <f>ROUND(T42*#REF!,2)</f>
        <v>#REF!</v>
      </c>
      <c r="W42" s="14" t="e">
        <f t="shared" si="15"/>
        <v>#REF!</v>
      </c>
      <c r="X42" s="8"/>
      <c r="Y42" s="9" t="e">
        <f>ROUND(X42*#REF!,2)</f>
        <v>#REF!</v>
      </c>
      <c r="Z42" s="9" t="e">
        <f>ROUND(X42*#REF!,2)</f>
        <v>#REF!</v>
      </c>
      <c r="AA42" s="14" t="e">
        <f t="shared" si="16"/>
        <v>#REF!</v>
      </c>
      <c r="AB42" s="8"/>
      <c r="AC42" s="9" t="e">
        <f>ROUND(AB42*#REF!,2)</f>
        <v>#REF!</v>
      </c>
      <c r="AD42" s="9" t="e">
        <f>ROUND(AB42*#REF!,2)</f>
        <v>#REF!</v>
      </c>
      <c r="AE42" s="17" t="e">
        <f t="shared" si="17"/>
        <v>#REF!</v>
      </c>
      <c r="AF42" s="8"/>
      <c r="AG42" s="9" t="e">
        <f>ROUND(AF42*#REF!,2)</f>
        <v>#REF!</v>
      </c>
      <c r="AH42" s="9" t="e">
        <f>ROUND(AF42*#REF!,2)</f>
        <v>#REF!</v>
      </c>
      <c r="AI42" s="14" t="e">
        <f t="shared" si="18"/>
        <v>#REF!</v>
      </c>
      <c r="AJ42" s="8"/>
      <c r="AK42" s="9" t="e">
        <f>ROUND(AJ42*#REF!,2)</f>
        <v>#REF!</v>
      </c>
      <c r="AL42" s="9" t="e">
        <f>ROUND(AJ42*#REF!,2)</f>
        <v>#REF!</v>
      </c>
      <c r="AM42" s="17" t="e">
        <f t="shared" si="19"/>
        <v>#REF!</v>
      </c>
      <c r="AN42" s="8"/>
      <c r="AO42" s="9" t="e">
        <f>ROUND(AN42*#REF!,2)</f>
        <v>#REF!</v>
      </c>
      <c r="AP42" s="9" t="e">
        <f>ROUND(AN42*#REF!,2)</f>
        <v>#REF!</v>
      </c>
      <c r="AQ42" s="14" t="e">
        <f t="shared" si="20"/>
        <v>#REF!</v>
      </c>
      <c r="AR42" s="8"/>
      <c r="AS42" s="9" t="e">
        <f>ROUND(AR42*#REF!,2)</f>
        <v>#REF!</v>
      </c>
      <c r="AT42" s="9" t="e">
        <f>ROUND(AR42*#REF!,2)</f>
        <v>#REF!</v>
      </c>
      <c r="AU42" s="14" t="e">
        <f t="shared" si="21"/>
        <v>#REF!</v>
      </c>
      <c r="AV42"/>
      <c r="AW42" s="53" t="e">
        <f>#REF!</f>
        <v>#REF!</v>
      </c>
      <c r="AX42" s="53">
        <f t="shared" si="13"/>
        <v>0</v>
      </c>
      <c r="AY42" s="53" t="e">
        <f t="shared" si="22"/>
        <v>#REF!</v>
      </c>
      <c r="AZ42" s="53" t="e">
        <f>AY42-#REF!</f>
        <v>#REF!</v>
      </c>
    </row>
    <row r="43" spans="1:52" s="2" customFormat="1" ht="17.149999999999999" customHeight="1">
      <c r="A43" s="65"/>
      <c r="B43" s="65"/>
      <c r="C43" s="65"/>
      <c r="K43" s="71"/>
      <c r="L43" s="63">
        <v>0</v>
      </c>
      <c r="M43" s="9" t="e">
        <f>ROUND($L43*#REF!,2)</f>
        <v>#REF!</v>
      </c>
      <c r="N43" s="9" t="e">
        <f>ROUND($L43*#REF!,2)</f>
        <v>#REF!</v>
      </c>
      <c r="O43" s="14" t="e">
        <f t="shared" si="12"/>
        <v>#REF!</v>
      </c>
      <c r="P43" s="11"/>
      <c r="Q43" s="9" t="e">
        <f>ROUND($P43*#REF!,2)</f>
        <v>#REF!</v>
      </c>
      <c r="R43" s="9" t="e">
        <f>ROUND($P43*#REF!,2)</f>
        <v>#REF!</v>
      </c>
      <c r="S43" s="14" t="e">
        <f t="shared" si="14"/>
        <v>#REF!</v>
      </c>
      <c r="T43" s="11"/>
      <c r="U43" s="9" t="e">
        <f>ROUND(T43*#REF!,2)</f>
        <v>#REF!</v>
      </c>
      <c r="V43" s="9" t="e">
        <f>ROUND(T43*#REF!,2)</f>
        <v>#REF!</v>
      </c>
      <c r="W43" s="14" t="e">
        <f t="shared" si="15"/>
        <v>#REF!</v>
      </c>
      <c r="X43" s="8"/>
      <c r="Y43" s="9" t="e">
        <f>ROUND(X43*#REF!,2)</f>
        <v>#REF!</v>
      </c>
      <c r="Z43" s="9" t="e">
        <f>ROUND(X43*#REF!,2)</f>
        <v>#REF!</v>
      </c>
      <c r="AA43" s="14" t="e">
        <f t="shared" si="16"/>
        <v>#REF!</v>
      </c>
      <c r="AB43" s="8"/>
      <c r="AC43" s="9" t="e">
        <f>ROUND(AB43*#REF!,2)</f>
        <v>#REF!</v>
      </c>
      <c r="AD43" s="9" t="e">
        <f>ROUND(AB43*#REF!,2)</f>
        <v>#REF!</v>
      </c>
      <c r="AE43" s="17" t="e">
        <f t="shared" si="17"/>
        <v>#REF!</v>
      </c>
      <c r="AF43" s="8"/>
      <c r="AG43" s="9" t="e">
        <f>ROUND(AF43*#REF!,2)</f>
        <v>#REF!</v>
      </c>
      <c r="AH43" s="9" t="e">
        <f>ROUND(AF43*#REF!,2)</f>
        <v>#REF!</v>
      </c>
      <c r="AI43" s="14" t="e">
        <f t="shared" si="18"/>
        <v>#REF!</v>
      </c>
      <c r="AJ43" s="8"/>
      <c r="AK43" s="9" t="e">
        <f>ROUND(AJ43*#REF!,2)</f>
        <v>#REF!</v>
      </c>
      <c r="AL43" s="9" t="e">
        <f>ROUND(AJ43*#REF!,2)</f>
        <v>#REF!</v>
      </c>
      <c r="AM43" s="17" t="e">
        <f t="shared" si="19"/>
        <v>#REF!</v>
      </c>
      <c r="AN43" s="8"/>
      <c r="AO43" s="9" t="e">
        <f>ROUND(AN43*#REF!,2)</f>
        <v>#REF!</v>
      </c>
      <c r="AP43" s="9" t="e">
        <f>ROUND(AN43*#REF!,2)</f>
        <v>#REF!</v>
      </c>
      <c r="AQ43" s="14" t="e">
        <f t="shared" si="20"/>
        <v>#REF!</v>
      </c>
      <c r="AR43" s="8"/>
      <c r="AS43" s="9" t="e">
        <f>ROUND(AR43*#REF!,2)</f>
        <v>#REF!</v>
      </c>
      <c r="AT43" s="9" t="e">
        <f>ROUND(AR43*#REF!,2)</f>
        <v>#REF!</v>
      </c>
      <c r="AU43" s="14" t="e">
        <f t="shared" si="21"/>
        <v>#REF!</v>
      </c>
      <c r="AV43"/>
      <c r="AW43" s="53" t="e">
        <f>#REF!</f>
        <v>#REF!</v>
      </c>
      <c r="AX43" s="53">
        <f t="shared" si="13"/>
        <v>0</v>
      </c>
      <c r="AY43" s="53" t="e">
        <f t="shared" si="22"/>
        <v>#REF!</v>
      </c>
      <c r="AZ43" s="53" t="e">
        <f>AY43-#REF!</f>
        <v>#REF!</v>
      </c>
    </row>
    <row r="44" spans="1:52" s="2" customFormat="1" ht="17.149999999999999" customHeight="1">
      <c r="A44" s="65"/>
      <c r="B44" s="65"/>
      <c r="C44" s="65"/>
      <c r="K44" s="71"/>
      <c r="L44" s="63">
        <v>0</v>
      </c>
      <c r="M44" s="9" t="e">
        <f>ROUND($L44*#REF!,2)</f>
        <v>#REF!</v>
      </c>
      <c r="N44" s="9" t="e">
        <f>ROUND($L44*#REF!,2)</f>
        <v>#REF!</v>
      </c>
      <c r="O44" s="14" t="e">
        <f t="shared" si="12"/>
        <v>#REF!</v>
      </c>
      <c r="P44" s="11"/>
      <c r="Q44" s="9" t="e">
        <f>ROUND($P44*#REF!,2)</f>
        <v>#REF!</v>
      </c>
      <c r="R44" s="9" t="e">
        <f>ROUND($P44*#REF!,2)</f>
        <v>#REF!</v>
      </c>
      <c r="S44" s="14" t="e">
        <f t="shared" si="14"/>
        <v>#REF!</v>
      </c>
      <c r="T44" s="11"/>
      <c r="U44" s="9" t="e">
        <f>ROUND(T44*#REF!,2)</f>
        <v>#REF!</v>
      </c>
      <c r="V44" s="9" t="e">
        <f>ROUND(T44*#REF!,2)</f>
        <v>#REF!</v>
      </c>
      <c r="W44" s="14" t="e">
        <f t="shared" si="15"/>
        <v>#REF!</v>
      </c>
      <c r="X44" s="8"/>
      <c r="Y44" s="9" t="e">
        <f>ROUND(X44*#REF!,2)</f>
        <v>#REF!</v>
      </c>
      <c r="Z44" s="9" t="e">
        <f>ROUND(X44*#REF!,2)</f>
        <v>#REF!</v>
      </c>
      <c r="AA44" s="14" t="e">
        <f t="shared" si="16"/>
        <v>#REF!</v>
      </c>
      <c r="AB44" s="8"/>
      <c r="AC44" s="9" t="e">
        <f>ROUND(AB44*#REF!,2)</f>
        <v>#REF!</v>
      </c>
      <c r="AD44" s="9" t="e">
        <f>ROUND(AB44*#REF!,2)</f>
        <v>#REF!</v>
      </c>
      <c r="AE44" s="17" t="e">
        <f t="shared" si="17"/>
        <v>#REF!</v>
      </c>
      <c r="AF44" s="8"/>
      <c r="AG44" s="9" t="e">
        <f>ROUND(AF44*#REF!,2)</f>
        <v>#REF!</v>
      </c>
      <c r="AH44" s="9" t="e">
        <f>ROUND(AF44*#REF!,2)</f>
        <v>#REF!</v>
      </c>
      <c r="AI44" s="14" t="e">
        <f t="shared" si="18"/>
        <v>#REF!</v>
      </c>
      <c r="AJ44" s="8"/>
      <c r="AK44" s="9" t="e">
        <f>ROUND(AJ44*#REF!,2)</f>
        <v>#REF!</v>
      </c>
      <c r="AL44" s="9" t="e">
        <f>ROUND(AJ44*#REF!,2)</f>
        <v>#REF!</v>
      </c>
      <c r="AM44" s="17" t="e">
        <f t="shared" si="19"/>
        <v>#REF!</v>
      </c>
      <c r="AN44" s="8"/>
      <c r="AO44" s="9" t="e">
        <f>ROUND(AN44*#REF!,2)</f>
        <v>#REF!</v>
      </c>
      <c r="AP44" s="9" t="e">
        <f>ROUND(AN44*#REF!,2)</f>
        <v>#REF!</v>
      </c>
      <c r="AQ44" s="14" t="e">
        <f t="shared" si="20"/>
        <v>#REF!</v>
      </c>
      <c r="AR44" s="8"/>
      <c r="AS44" s="9" t="e">
        <f>ROUND(AR44*#REF!,2)</f>
        <v>#REF!</v>
      </c>
      <c r="AT44" s="9" t="e">
        <f>ROUND(AR44*#REF!,2)</f>
        <v>#REF!</v>
      </c>
      <c r="AU44" s="14" t="e">
        <f t="shared" si="21"/>
        <v>#REF!</v>
      </c>
      <c r="AV44"/>
      <c r="AW44" s="53" t="e">
        <f>#REF!</f>
        <v>#REF!</v>
      </c>
      <c r="AX44" s="53">
        <f t="shared" si="13"/>
        <v>0</v>
      </c>
      <c r="AY44" s="53" t="e">
        <f t="shared" si="22"/>
        <v>#REF!</v>
      </c>
      <c r="AZ44" s="53" t="e">
        <f>AY44-#REF!</f>
        <v>#REF!</v>
      </c>
    </row>
    <row r="45" spans="1:52" s="2" customFormat="1" ht="17.149999999999999" customHeight="1">
      <c r="A45" s="65"/>
      <c r="B45" s="65"/>
      <c r="C45" s="65"/>
      <c r="K45" s="71"/>
      <c r="L45" s="63">
        <v>0</v>
      </c>
      <c r="M45" s="9" t="e">
        <f>ROUND($L45*#REF!,2)</f>
        <v>#REF!</v>
      </c>
      <c r="N45" s="9" t="e">
        <f>ROUND($L45*#REF!,2)</f>
        <v>#REF!</v>
      </c>
      <c r="O45" s="14" t="e">
        <f t="shared" si="12"/>
        <v>#REF!</v>
      </c>
      <c r="P45" s="11"/>
      <c r="Q45" s="9" t="e">
        <f>ROUND($P45*#REF!,2)</f>
        <v>#REF!</v>
      </c>
      <c r="R45" s="9" t="e">
        <f>ROUND($P45*#REF!,2)</f>
        <v>#REF!</v>
      </c>
      <c r="S45" s="14" t="e">
        <f t="shared" si="14"/>
        <v>#REF!</v>
      </c>
      <c r="T45" s="11"/>
      <c r="U45" s="9" t="e">
        <f>ROUND(T45*#REF!,2)</f>
        <v>#REF!</v>
      </c>
      <c r="V45" s="9" t="e">
        <f>ROUND(T45*#REF!,2)</f>
        <v>#REF!</v>
      </c>
      <c r="W45" s="14" t="e">
        <f t="shared" si="15"/>
        <v>#REF!</v>
      </c>
      <c r="X45" s="8"/>
      <c r="Y45" s="9" t="e">
        <f>ROUND(X45*#REF!,2)</f>
        <v>#REF!</v>
      </c>
      <c r="Z45" s="9" t="e">
        <f>ROUND(X45*#REF!,2)</f>
        <v>#REF!</v>
      </c>
      <c r="AA45" s="14" t="e">
        <f t="shared" si="16"/>
        <v>#REF!</v>
      </c>
      <c r="AB45" s="8"/>
      <c r="AC45" s="9" t="e">
        <f>ROUND(AB45*#REF!,2)</f>
        <v>#REF!</v>
      </c>
      <c r="AD45" s="9" t="e">
        <f>ROUND(AB45*#REF!,2)</f>
        <v>#REF!</v>
      </c>
      <c r="AE45" s="17" t="e">
        <f t="shared" si="17"/>
        <v>#REF!</v>
      </c>
      <c r="AF45" s="8"/>
      <c r="AG45" s="9" t="e">
        <f>ROUND(AF45*#REF!,2)</f>
        <v>#REF!</v>
      </c>
      <c r="AH45" s="9" t="e">
        <f>ROUND(AF45*#REF!,2)</f>
        <v>#REF!</v>
      </c>
      <c r="AI45" s="14" t="e">
        <f t="shared" si="18"/>
        <v>#REF!</v>
      </c>
      <c r="AJ45" s="8"/>
      <c r="AK45" s="9" t="e">
        <f>ROUND(AJ45*#REF!,2)</f>
        <v>#REF!</v>
      </c>
      <c r="AL45" s="9" t="e">
        <f>ROUND(AJ45*#REF!,2)</f>
        <v>#REF!</v>
      </c>
      <c r="AM45" s="17" t="e">
        <f t="shared" si="19"/>
        <v>#REF!</v>
      </c>
      <c r="AN45" s="8"/>
      <c r="AO45" s="9" t="e">
        <f>ROUND(AN45*#REF!,2)</f>
        <v>#REF!</v>
      </c>
      <c r="AP45" s="9" t="e">
        <f>ROUND(AN45*#REF!,2)</f>
        <v>#REF!</v>
      </c>
      <c r="AQ45" s="14" t="e">
        <f t="shared" si="20"/>
        <v>#REF!</v>
      </c>
      <c r="AR45" s="8"/>
      <c r="AS45" s="9" t="e">
        <f>ROUND(AR45*#REF!,2)</f>
        <v>#REF!</v>
      </c>
      <c r="AT45" s="9" t="e">
        <f>ROUND(AR45*#REF!,2)</f>
        <v>#REF!</v>
      </c>
      <c r="AU45" s="14" t="e">
        <f t="shared" si="21"/>
        <v>#REF!</v>
      </c>
      <c r="AV45"/>
      <c r="AW45" s="53" t="e">
        <f>#REF!</f>
        <v>#REF!</v>
      </c>
      <c r="AX45" s="53">
        <f t="shared" si="13"/>
        <v>0</v>
      </c>
      <c r="AY45" s="53" t="e">
        <f t="shared" si="22"/>
        <v>#REF!</v>
      </c>
      <c r="AZ45" s="53" t="e">
        <f>AY45-#REF!</f>
        <v>#REF!</v>
      </c>
    </row>
    <row r="46" spans="1:52" s="2" customFormat="1" ht="17.149999999999999" customHeight="1">
      <c r="A46" s="65"/>
      <c r="B46" s="65"/>
      <c r="C46" s="65"/>
      <c r="K46" s="71"/>
      <c r="L46" s="63"/>
      <c r="M46" s="12"/>
      <c r="N46" s="12"/>
      <c r="O46" s="15" t="e">
        <f>SUM(O15:O45)</f>
        <v>#REF!</v>
      </c>
      <c r="P46" s="11"/>
      <c r="Q46" s="9"/>
      <c r="R46" s="9"/>
      <c r="S46" s="15" t="e">
        <f>SUM(S15:S45)</f>
        <v>#REF!</v>
      </c>
      <c r="T46" s="11"/>
      <c r="U46" s="9"/>
      <c r="V46" s="9"/>
      <c r="W46" s="15" t="e">
        <f>SUM(W15:W45)</f>
        <v>#REF!</v>
      </c>
      <c r="X46" s="8"/>
      <c r="Y46" s="9"/>
      <c r="Z46" s="9"/>
      <c r="AA46" s="15" t="e">
        <f>SUM(AA15:AA45)</f>
        <v>#REF!</v>
      </c>
      <c r="AB46" s="8"/>
      <c r="AC46" s="9"/>
      <c r="AD46" s="9"/>
      <c r="AE46" s="35" t="e">
        <f>SUM(AE15:AE45)</f>
        <v>#REF!</v>
      </c>
      <c r="AF46" s="8"/>
      <c r="AG46" s="9"/>
      <c r="AH46" s="9"/>
      <c r="AI46" s="40" t="e">
        <f>SUM(AI15:AI45)</f>
        <v>#REF!</v>
      </c>
      <c r="AJ46" s="8"/>
      <c r="AK46" s="9"/>
      <c r="AL46" s="40"/>
      <c r="AM46" s="35" t="e">
        <f>SUM(AM15:AM45)</f>
        <v>#REF!</v>
      </c>
      <c r="AN46" s="8"/>
      <c r="AO46" s="9"/>
      <c r="AP46" s="9"/>
      <c r="AQ46" s="40" t="e">
        <f>SUM(AQ15:AQ45)</f>
        <v>#REF!</v>
      </c>
      <c r="AR46" s="8"/>
      <c r="AS46" s="9"/>
      <c r="AT46" s="9"/>
      <c r="AU46" s="40" t="e">
        <f>SUM(AU15:AU45)</f>
        <v>#REF!</v>
      </c>
      <c r="AV46"/>
      <c r="AW46" s="53" t="e">
        <f>#REF!</f>
        <v>#REF!</v>
      </c>
      <c r="AX46" s="53">
        <f t="shared" si="13"/>
        <v>0</v>
      </c>
      <c r="AY46" s="53" t="e">
        <f t="shared" si="22"/>
        <v>#REF!</v>
      </c>
      <c r="AZ46" s="53" t="e">
        <f>AY46-#REF!</f>
        <v>#REF!</v>
      </c>
    </row>
    <row r="47" spans="1:52" s="2" customFormat="1" ht="17.149999999999999" customHeight="1">
      <c r="A47" s="65"/>
      <c r="B47" s="65"/>
      <c r="C47" s="65"/>
      <c r="K47" s="71"/>
      <c r="L47" s="63"/>
      <c r="M47" s="12"/>
      <c r="N47" s="12"/>
      <c r="O47" s="10"/>
      <c r="P47" s="11"/>
      <c r="Q47" s="9"/>
      <c r="R47" s="9"/>
      <c r="S47" s="10"/>
      <c r="T47" s="11"/>
      <c r="U47" s="9"/>
      <c r="V47" s="9"/>
      <c r="W47" s="10"/>
      <c r="X47" s="8"/>
      <c r="Y47" s="9"/>
      <c r="Z47" s="9"/>
      <c r="AA47" s="10"/>
      <c r="AB47" s="8"/>
      <c r="AC47" s="9"/>
      <c r="AD47" s="9"/>
      <c r="AE47" s="13"/>
      <c r="AF47" s="8"/>
      <c r="AG47" s="9"/>
      <c r="AH47" s="9"/>
      <c r="AI47" s="10"/>
      <c r="AJ47" s="8"/>
      <c r="AK47" s="9"/>
      <c r="AL47" s="9"/>
      <c r="AM47" s="13"/>
      <c r="AN47" s="8"/>
      <c r="AO47" s="9"/>
      <c r="AP47" s="9"/>
      <c r="AQ47" s="10"/>
      <c r="AR47" s="8"/>
      <c r="AS47" s="9"/>
      <c r="AT47" s="9"/>
      <c r="AU47" s="10"/>
      <c r="AV47"/>
      <c r="AW47" s="53" t="e">
        <f>#REF!</f>
        <v>#REF!</v>
      </c>
      <c r="AX47" s="53">
        <f t="shared" si="13"/>
        <v>0</v>
      </c>
      <c r="AY47" s="53" t="e">
        <f t="shared" si="22"/>
        <v>#REF!</v>
      </c>
      <c r="AZ47" s="53" t="e">
        <f>AY47-#REF!</f>
        <v>#REF!</v>
      </c>
    </row>
    <row r="48" spans="1:52" s="2" customFormat="1" ht="17.149999999999999" customHeight="1">
      <c r="A48" s="65"/>
      <c r="B48" s="65"/>
      <c r="C48" s="65"/>
      <c r="K48" s="71"/>
      <c r="L48" s="67"/>
      <c r="M48" s="46"/>
      <c r="N48" s="46"/>
      <c r="O48" s="44"/>
      <c r="P48" s="47"/>
      <c r="Q48" s="43"/>
      <c r="R48" s="43"/>
      <c r="S48" s="44"/>
      <c r="T48" s="47"/>
      <c r="U48" s="43" t="e">
        <f>ROUND(T48*#REF!,2)</f>
        <v>#REF!</v>
      </c>
      <c r="V48" s="43" t="e">
        <f>ROUND(T48*#REF!,2)</f>
        <v>#REF!</v>
      </c>
      <c r="W48" s="44"/>
      <c r="X48" s="42"/>
      <c r="Y48" s="43" t="e">
        <f>ROUND(X48*#REF!,2)</f>
        <v>#REF!</v>
      </c>
      <c r="Z48" s="43" t="e">
        <f>ROUND(X48*#REF!,2)</f>
        <v>#REF!</v>
      </c>
      <c r="AA48" s="44"/>
      <c r="AB48" s="42"/>
      <c r="AC48" s="43" t="e">
        <f>ROUND(AB48*#REF!,2)</f>
        <v>#REF!</v>
      </c>
      <c r="AD48" s="43" t="e">
        <f>ROUND(AB48*#REF!,2)</f>
        <v>#REF!</v>
      </c>
      <c r="AE48" s="45"/>
      <c r="AF48" s="42"/>
      <c r="AG48" s="43" t="e">
        <f>ROUND(AF48*#REF!,2)</f>
        <v>#REF!</v>
      </c>
      <c r="AH48" s="43" t="e">
        <f>ROUND(AF48*#REF!,2)</f>
        <v>#REF!</v>
      </c>
      <c r="AI48" s="44"/>
      <c r="AJ48" s="42"/>
      <c r="AK48" s="43" t="e">
        <f>ROUND(AJ48*#REF!,2)</f>
        <v>#REF!</v>
      </c>
      <c r="AL48" s="43" t="e">
        <f>ROUND(AJ48*#REF!,2)</f>
        <v>#REF!</v>
      </c>
      <c r="AM48" s="45"/>
      <c r="AN48" s="42"/>
      <c r="AO48" s="43" t="e">
        <f>ROUND(AN48*#REF!,2)</f>
        <v>#REF!</v>
      </c>
      <c r="AP48" s="43" t="e">
        <f>ROUND(AN48*#REF!,2)</f>
        <v>#REF!</v>
      </c>
      <c r="AQ48" s="44"/>
      <c r="AR48" s="42"/>
      <c r="AS48" s="43" t="e">
        <f>ROUND(AR48*#REF!,2)</f>
        <v>#REF!</v>
      </c>
      <c r="AT48" s="43" t="e">
        <f>ROUND(AR48*#REF!,2)</f>
        <v>#REF!</v>
      </c>
      <c r="AU48" s="44"/>
      <c r="AV48"/>
      <c r="AW48" s="53" t="e">
        <f>#REF!</f>
        <v>#REF!</v>
      </c>
      <c r="AX48" s="53">
        <f t="shared" si="13"/>
        <v>0</v>
      </c>
      <c r="AY48" s="53" t="e">
        <f t="shared" si="22"/>
        <v>#REF!</v>
      </c>
      <c r="AZ48" s="53" t="e">
        <f>AY48-#REF!</f>
        <v>#REF!</v>
      </c>
    </row>
    <row r="49" spans="1:52" s="2" customFormat="1" ht="17.149999999999999" customHeight="1">
      <c r="A49" s="65"/>
      <c r="B49" s="65"/>
      <c r="C49" s="65"/>
      <c r="K49" s="71"/>
      <c r="L49" s="63">
        <v>0</v>
      </c>
      <c r="M49" s="9" t="e">
        <f>ROUND($L49*#REF!,2)</f>
        <v>#REF!</v>
      </c>
      <c r="N49" s="9" t="e">
        <f>ROUND($L49*#REF!,2)</f>
        <v>#REF!</v>
      </c>
      <c r="O49" s="14" t="e">
        <f t="shared" ref="O49:O66" si="23">N49+M49</f>
        <v>#REF!</v>
      </c>
      <c r="P49" s="11"/>
      <c r="Q49" s="9" t="e">
        <f>ROUND($P49*#REF!,2)</f>
        <v>#REF!</v>
      </c>
      <c r="R49" s="9" t="e">
        <f>ROUND($P49*#REF!,2)</f>
        <v>#REF!</v>
      </c>
      <c r="S49" s="14" t="e">
        <f t="shared" ref="S49:S66" si="24">R49+Q49</f>
        <v>#REF!</v>
      </c>
      <c r="T49" s="11"/>
      <c r="U49" s="9" t="e">
        <f>ROUND(T49*#REF!,2)</f>
        <v>#REF!</v>
      </c>
      <c r="V49" s="9" t="e">
        <f>ROUND(T49*#REF!,2)</f>
        <v>#REF!</v>
      </c>
      <c r="W49" s="14" t="e">
        <f t="shared" ref="W49:W66" si="25">V49+U49</f>
        <v>#REF!</v>
      </c>
      <c r="X49" s="8"/>
      <c r="Y49" s="9" t="e">
        <f>ROUND(X49*#REF!,2)</f>
        <v>#REF!</v>
      </c>
      <c r="Z49" s="9" t="e">
        <f>ROUND(X49*#REF!,2)</f>
        <v>#REF!</v>
      </c>
      <c r="AA49" s="14" t="e">
        <f t="shared" ref="AA49:AA66" si="26">Z49+Y49</f>
        <v>#REF!</v>
      </c>
      <c r="AB49" s="8"/>
      <c r="AC49" s="9" t="e">
        <f>ROUND(AB49*#REF!,2)</f>
        <v>#REF!</v>
      </c>
      <c r="AD49" s="9" t="e">
        <f>ROUND(AB49*#REF!,2)</f>
        <v>#REF!</v>
      </c>
      <c r="AE49" s="17" t="e">
        <f t="shared" ref="AE49:AE66" si="27">AD49+AC49</f>
        <v>#REF!</v>
      </c>
      <c r="AF49" s="8"/>
      <c r="AG49" s="9" t="e">
        <f>ROUND(AF49*#REF!,2)</f>
        <v>#REF!</v>
      </c>
      <c r="AH49" s="9" t="e">
        <f>ROUND(AF49*#REF!,2)</f>
        <v>#REF!</v>
      </c>
      <c r="AI49" s="14" t="e">
        <f t="shared" ref="AI49:AI66" si="28">AH49+AG49</f>
        <v>#REF!</v>
      </c>
      <c r="AJ49" s="8"/>
      <c r="AK49" s="9" t="e">
        <f>ROUND(AJ49*#REF!,2)</f>
        <v>#REF!</v>
      </c>
      <c r="AL49" s="9" t="e">
        <f>ROUND(AJ49*#REF!,2)</f>
        <v>#REF!</v>
      </c>
      <c r="AM49" s="17" t="e">
        <f t="shared" ref="AM49:AM66" si="29">AL49+AK49</f>
        <v>#REF!</v>
      </c>
      <c r="AN49" s="8"/>
      <c r="AO49" s="9" t="e">
        <f>ROUND(AN49*#REF!,2)</f>
        <v>#REF!</v>
      </c>
      <c r="AP49" s="9" t="e">
        <f>ROUND(AN49*#REF!,2)</f>
        <v>#REF!</v>
      </c>
      <c r="AQ49" s="14" t="e">
        <f t="shared" ref="AQ49:AQ66" si="30">AP49+AO49</f>
        <v>#REF!</v>
      </c>
      <c r="AR49" s="8"/>
      <c r="AS49" s="9" t="e">
        <f>ROUND(AR49*#REF!,2)</f>
        <v>#REF!</v>
      </c>
      <c r="AT49" s="9" t="e">
        <f>ROUND(AR49*#REF!,2)</f>
        <v>#REF!</v>
      </c>
      <c r="AU49" s="14" t="e">
        <f t="shared" ref="AU49:AU66" si="31">AT49+AS49</f>
        <v>#REF!</v>
      </c>
      <c r="AV49"/>
      <c r="AW49" s="53" t="e">
        <f>#REF!</f>
        <v>#REF!</v>
      </c>
      <c r="AX49" s="53">
        <f t="shared" si="13"/>
        <v>0</v>
      </c>
      <c r="AY49" s="53" t="e">
        <f t="shared" si="22"/>
        <v>#REF!</v>
      </c>
      <c r="AZ49" s="53" t="e">
        <f>AY49-#REF!</f>
        <v>#REF!</v>
      </c>
    </row>
    <row r="50" spans="1:52" s="2" customFormat="1" ht="17.149999999999999" customHeight="1">
      <c r="A50" s="65"/>
      <c r="B50" s="65"/>
      <c r="C50" s="65"/>
      <c r="K50" s="71"/>
      <c r="L50" s="63">
        <v>0</v>
      </c>
      <c r="M50" s="9" t="e">
        <f>ROUND($L50*#REF!,2)</f>
        <v>#REF!</v>
      </c>
      <c r="N50" s="9" t="e">
        <f>ROUND($L50*#REF!,2)</f>
        <v>#REF!</v>
      </c>
      <c r="O50" s="14" t="e">
        <f t="shared" si="23"/>
        <v>#REF!</v>
      </c>
      <c r="P50" s="11"/>
      <c r="Q50" s="9" t="e">
        <f>ROUND($P50*#REF!,2)</f>
        <v>#REF!</v>
      </c>
      <c r="R50" s="9" t="e">
        <f>ROUND($P50*#REF!,2)</f>
        <v>#REF!</v>
      </c>
      <c r="S50" s="14" t="e">
        <f t="shared" si="24"/>
        <v>#REF!</v>
      </c>
      <c r="T50" s="11"/>
      <c r="U50" s="9" t="e">
        <f>ROUND(T50*#REF!,2)</f>
        <v>#REF!</v>
      </c>
      <c r="V50" s="9" t="e">
        <f>ROUND(T50*#REF!,2)</f>
        <v>#REF!</v>
      </c>
      <c r="W50" s="14" t="e">
        <f t="shared" si="25"/>
        <v>#REF!</v>
      </c>
      <c r="X50" s="8"/>
      <c r="Y50" s="9" t="e">
        <f>ROUND(X50*#REF!,2)</f>
        <v>#REF!</v>
      </c>
      <c r="Z50" s="9" t="e">
        <f>ROUND(X50*#REF!,2)</f>
        <v>#REF!</v>
      </c>
      <c r="AA50" s="14" t="e">
        <f t="shared" si="26"/>
        <v>#REF!</v>
      </c>
      <c r="AB50" s="8"/>
      <c r="AC50" s="9" t="e">
        <f>ROUND(AB50*#REF!,2)</f>
        <v>#REF!</v>
      </c>
      <c r="AD50" s="9" t="e">
        <f>ROUND(AB50*#REF!,2)</f>
        <v>#REF!</v>
      </c>
      <c r="AE50" s="17" t="e">
        <f t="shared" si="27"/>
        <v>#REF!</v>
      </c>
      <c r="AF50" s="8"/>
      <c r="AG50" s="9" t="e">
        <f>ROUND(AF50*#REF!,2)</f>
        <v>#REF!</v>
      </c>
      <c r="AH50" s="9" t="e">
        <f>ROUND(AF50*#REF!,2)</f>
        <v>#REF!</v>
      </c>
      <c r="AI50" s="14" t="e">
        <f t="shared" si="28"/>
        <v>#REF!</v>
      </c>
      <c r="AJ50" s="8"/>
      <c r="AK50" s="9" t="e">
        <f>ROUND(AJ50*#REF!,2)</f>
        <v>#REF!</v>
      </c>
      <c r="AL50" s="9" t="e">
        <f>ROUND(AJ50*#REF!,2)</f>
        <v>#REF!</v>
      </c>
      <c r="AM50" s="17" t="e">
        <f t="shared" si="29"/>
        <v>#REF!</v>
      </c>
      <c r="AN50" s="8"/>
      <c r="AO50" s="9" t="e">
        <f>ROUND(AN50*#REF!,2)</f>
        <v>#REF!</v>
      </c>
      <c r="AP50" s="9" t="e">
        <f>ROUND(AN50*#REF!,2)</f>
        <v>#REF!</v>
      </c>
      <c r="AQ50" s="14" t="e">
        <f t="shared" si="30"/>
        <v>#REF!</v>
      </c>
      <c r="AR50" s="8"/>
      <c r="AS50" s="9" t="e">
        <f>ROUND(AR50*#REF!,2)</f>
        <v>#REF!</v>
      </c>
      <c r="AT50" s="9" t="e">
        <f>ROUND(AR50*#REF!,2)</f>
        <v>#REF!</v>
      </c>
      <c r="AU50" s="14" t="e">
        <f t="shared" si="31"/>
        <v>#REF!</v>
      </c>
      <c r="AV50"/>
      <c r="AW50" s="53" t="e">
        <f>#REF!</f>
        <v>#REF!</v>
      </c>
      <c r="AX50" s="53">
        <f t="shared" si="13"/>
        <v>0</v>
      </c>
      <c r="AY50" s="53" t="e">
        <f t="shared" si="22"/>
        <v>#REF!</v>
      </c>
      <c r="AZ50" s="53" t="e">
        <f>AY50-#REF!</f>
        <v>#REF!</v>
      </c>
    </row>
    <row r="51" spans="1:52" s="2" customFormat="1" ht="17.149999999999999" customHeight="1">
      <c r="A51" s="65"/>
      <c r="B51" s="65"/>
      <c r="C51" s="65"/>
      <c r="K51" s="71"/>
      <c r="L51" s="63">
        <v>0</v>
      </c>
      <c r="M51" s="9" t="e">
        <f>ROUND($L51*#REF!,2)</f>
        <v>#REF!</v>
      </c>
      <c r="N51" s="9" t="e">
        <f>ROUND($L51*#REF!,2)</f>
        <v>#REF!</v>
      </c>
      <c r="O51" s="14" t="e">
        <f t="shared" si="23"/>
        <v>#REF!</v>
      </c>
      <c r="P51" s="11"/>
      <c r="Q51" s="9" t="e">
        <f>ROUND($P51*#REF!,2)</f>
        <v>#REF!</v>
      </c>
      <c r="R51" s="9" t="e">
        <f>ROUND($P51*#REF!,2)</f>
        <v>#REF!</v>
      </c>
      <c r="S51" s="14" t="e">
        <f t="shared" si="24"/>
        <v>#REF!</v>
      </c>
      <c r="T51" s="11"/>
      <c r="U51" s="9" t="e">
        <f>ROUND(T51*#REF!,2)</f>
        <v>#REF!</v>
      </c>
      <c r="V51" s="9" t="e">
        <f>ROUND(T51*#REF!,2)</f>
        <v>#REF!</v>
      </c>
      <c r="W51" s="14" t="e">
        <f t="shared" si="25"/>
        <v>#REF!</v>
      </c>
      <c r="X51" s="8"/>
      <c r="Y51" s="9" t="e">
        <f>ROUND(X51*#REF!,2)</f>
        <v>#REF!</v>
      </c>
      <c r="Z51" s="9" t="e">
        <f>ROUND(X51*#REF!,2)</f>
        <v>#REF!</v>
      </c>
      <c r="AA51" s="14" t="e">
        <f t="shared" si="26"/>
        <v>#REF!</v>
      </c>
      <c r="AB51" s="8"/>
      <c r="AC51" s="9" t="e">
        <f>ROUND(AB51*#REF!,2)</f>
        <v>#REF!</v>
      </c>
      <c r="AD51" s="9" t="e">
        <f>ROUND(AB51*#REF!,2)</f>
        <v>#REF!</v>
      </c>
      <c r="AE51" s="17" t="e">
        <f t="shared" si="27"/>
        <v>#REF!</v>
      </c>
      <c r="AF51" s="8"/>
      <c r="AG51" s="9" t="e">
        <f>ROUND(AF51*#REF!,2)</f>
        <v>#REF!</v>
      </c>
      <c r="AH51" s="9" t="e">
        <f>ROUND(AF51*#REF!,2)</f>
        <v>#REF!</v>
      </c>
      <c r="AI51" s="14" t="e">
        <f t="shared" si="28"/>
        <v>#REF!</v>
      </c>
      <c r="AJ51" s="8"/>
      <c r="AK51" s="9" t="e">
        <f>ROUND(AJ51*#REF!,2)</f>
        <v>#REF!</v>
      </c>
      <c r="AL51" s="9" t="e">
        <f>ROUND(AJ51*#REF!,2)</f>
        <v>#REF!</v>
      </c>
      <c r="AM51" s="17" t="e">
        <f t="shared" si="29"/>
        <v>#REF!</v>
      </c>
      <c r="AN51" s="8"/>
      <c r="AO51" s="9" t="e">
        <f>ROUND(AN51*#REF!,2)</f>
        <v>#REF!</v>
      </c>
      <c r="AP51" s="9" t="e">
        <f>ROUND(AN51*#REF!,2)</f>
        <v>#REF!</v>
      </c>
      <c r="AQ51" s="14" t="e">
        <f t="shared" si="30"/>
        <v>#REF!</v>
      </c>
      <c r="AR51" s="8"/>
      <c r="AS51" s="9" t="e">
        <f>ROUND(AR51*#REF!,2)</f>
        <v>#REF!</v>
      </c>
      <c r="AT51" s="9" t="e">
        <f>ROUND(AR51*#REF!,2)</f>
        <v>#REF!</v>
      </c>
      <c r="AU51" s="14" t="e">
        <f t="shared" si="31"/>
        <v>#REF!</v>
      </c>
      <c r="AV51"/>
      <c r="AW51" s="53" t="e">
        <f>#REF!</f>
        <v>#REF!</v>
      </c>
      <c r="AX51" s="53">
        <f t="shared" si="13"/>
        <v>0</v>
      </c>
      <c r="AY51" s="53" t="e">
        <f t="shared" si="22"/>
        <v>#REF!</v>
      </c>
      <c r="AZ51" s="53" t="e">
        <f>AY51-#REF!</f>
        <v>#REF!</v>
      </c>
    </row>
    <row r="52" spans="1:52" s="2" customFormat="1" ht="17.149999999999999" customHeight="1">
      <c r="A52" s="65"/>
      <c r="B52" s="65"/>
      <c r="C52" s="65"/>
      <c r="K52" s="71"/>
      <c r="L52" s="63">
        <v>0</v>
      </c>
      <c r="M52" s="9" t="e">
        <f>ROUND($L52*#REF!,2)</f>
        <v>#REF!</v>
      </c>
      <c r="N52" s="9" t="e">
        <f>ROUND($L52*#REF!,2)</f>
        <v>#REF!</v>
      </c>
      <c r="O52" s="14" t="e">
        <f t="shared" si="23"/>
        <v>#REF!</v>
      </c>
      <c r="P52" s="11"/>
      <c r="Q52" s="9" t="e">
        <f>ROUND($P52*#REF!,2)</f>
        <v>#REF!</v>
      </c>
      <c r="R52" s="9" t="e">
        <f>ROUND($P52*#REF!,2)</f>
        <v>#REF!</v>
      </c>
      <c r="S52" s="14" t="e">
        <f t="shared" si="24"/>
        <v>#REF!</v>
      </c>
      <c r="T52" s="11"/>
      <c r="U52" s="9" t="e">
        <f>ROUND(T52*#REF!,2)</f>
        <v>#REF!</v>
      </c>
      <c r="V52" s="9" t="e">
        <f>ROUND(T52*#REF!,2)</f>
        <v>#REF!</v>
      </c>
      <c r="W52" s="14" t="e">
        <f t="shared" si="25"/>
        <v>#REF!</v>
      </c>
      <c r="X52" s="8"/>
      <c r="Y52" s="9" t="e">
        <f>ROUND(X52*#REF!,2)</f>
        <v>#REF!</v>
      </c>
      <c r="Z52" s="9" t="e">
        <f>ROUND(X52*#REF!,2)</f>
        <v>#REF!</v>
      </c>
      <c r="AA52" s="14" t="e">
        <f t="shared" si="26"/>
        <v>#REF!</v>
      </c>
      <c r="AB52" s="8"/>
      <c r="AC52" s="9" t="e">
        <f>ROUND(AB52*#REF!,2)</f>
        <v>#REF!</v>
      </c>
      <c r="AD52" s="9" t="e">
        <f>ROUND(AB52*#REF!,2)</f>
        <v>#REF!</v>
      </c>
      <c r="AE52" s="17" t="e">
        <f t="shared" si="27"/>
        <v>#REF!</v>
      </c>
      <c r="AF52" s="8"/>
      <c r="AG52" s="9" t="e">
        <f>ROUND(AF52*#REF!,2)</f>
        <v>#REF!</v>
      </c>
      <c r="AH52" s="9" t="e">
        <f>ROUND(AF52*#REF!,2)</f>
        <v>#REF!</v>
      </c>
      <c r="AI52" s="14" t="e">
        <f t="shared" si="28"/>
        <v>#REF!</v>
      </c>
      <c r="AJ52" s="8"/>
      <c r="AK52" s="9" t="e">
        <f>ROUND(AJ52*#REF!,2)</f>
        <v>#REF!</v>
      </c>
      <c r="AL52" s="9" t="e">
        <f>ROUND(AJ52*#REF!,2)</f>
        <v>#REF!</v>
      </c>
      <c r="AM52" s="17" t="e">
        <f t="shared" si="29"/>
        <v>#REF!</v>
      </c>
      <c r="AN52" s="8"/>
      <c r="AO52" s="9" t="e">
        <f>ROUND(AN52*#REF!,2)</f>
        <v>#REF!</v>
      </c>
      <c r="AP52" s="9" t="e">
        <f>ROUND(AN52*#REF!,2)</f>
        <v>#REF!</v>
      </c>
      <c r="AQ52" s="14" t="e">
        <f t="shared" si="30"/>
        <v>#REF!</v>
      </c>
      <c r="AR52" s="8"/>
      <c r="AS52" s="9" t="e">
        <f>ROUND(AR52*#REF!,2)</f>
        <v>#REF!</v>
      </c>
      <c r="AT52" s="9" t="e">
        <f>ROUND(AR52*#REF!,2)</f>
        <v>#REF!</v>
      </c>
      <c r="AU52" s="14" t="e">
        <f t="shared" si="31"/>
        <v>#REF!</v>
      </c>
      <c r="AV52"/>
      <c r="AW52" s="53" t="e">
        <f>#REF!</f>
        <v>#REF!</v>
      </c>
      <c r="AX52" s="53">
        <f t="shared" si="13"/>
        <v>0</v>
      </c>
      <c r="AY52" s="53" t="e">
        <f t="shared" si="22"/>
        <v>#REF!</v>
      </c>
      <c r="AZ52" s="53" t="e">
        <f>AY52-#REF!</f>
        <v>#REF!</v>
      </c>
    </row>
    <row r="53" spans="1:52" s="2" customFormat="1" ht="17.149999999999999" customHeight="1">
      <c r="A53" s="65"/>
      <c r="B53" s="65"/>
      <c r="C53" s="65"/>
      <c r="K53" s="71"/>
      <c r="L53" s="63">
        <v>0</v>
      </c>
      <c r="M53" s="9" t="e">
        <f>ROUND($L53*#REF!,2)</f>
        <v>#REF!</v>
      </c>
      <c r="N53" s="9" t="e">
        <f>ROUND($L53*#REF!,2)</f>
        <v>#REF!</v>
      </c>
      <c r="O53" s="14" t="e">
        <f t="shared" si="23"/>
        <v>#REF!</v>
      </c>
      <c r="P53" s="11"/>
      <c r="Q53" s="9" t="e">
        <f>ROUND($P53*#REF!,2)</f>
        <v>#REF!</v>
      </c>
      <c r="R53" s="9" t="e">
        <f>ROUND($P53*#REF!,2)</f>
        <v>#REF!</v>
      </c>
      <c r="S53" s="14" t="e">
        <f t="shared" si="24"/>
        <v>#REF!</v>
      </c>
      <c r="T53" s="11"/>
      <c r="U53" s="9" t="e">
        <f>ROUND(T53*#REF!,2)</f>
        <v>#REF!</v>
      </c>
      <c r="V53" s="9" t="e">
        <f>ROUND(T53*#REF!,2)</f>
        <v>#REF!</v>
      </c>
      <c r="W53" s="14" t="e">
        <f t="shared" si="25"/>
        <v>#REF!</v>
      </c>
      <c r="X53" s="8"/>
      <c r="Y53" s="9" t="e">
        <f>ROUND(X53*#REF!,2)</f>
        <v>#REF!</v>
      </c>
      <c r="Z53" s="9" t="e">
        <f>ROUND(X53*#REF!,2)</f>
        <v>#REF!</v>
      </c>
      <c r="AA53" s="14" t="e">
        <f t="shared" si="26"/>
        <v>#REF!</v>
      </c>
      <c r="AB53" s="8"/>
      <c r="AC53" s="9" t="e">
        <f>ROUND(AB53*#REF!,2)</f>
        <v>#REF!</v>
      </c>
      <c r="AD53" s="9" t="e">
        <f>ROUND(AB53*#REF!,2)</f>
        <v>#REF!</v>
      </c>
      <c r="AE53" s="17" t="e">
        <f t="shared" si="27"/>
        <v>#REF!</v>
      </c>
      <c r="AF53" s="8"/>
      <c r="AG53" s="9" t="e">
        <f>ROUND(AF53*#REF!,2)</f>
        <v>#REF!</v>
      </c>
      <c r="AH53" s="9" t="e">
        <f>ROUND(AF53*#REF!,2)</f>
        <v>#REF!</v>
      </c>
      <c r="AI53" s="14" t="e">
        <f t="shared" si="28"/>
        <v>#REF!</v>
      </c>
      <c r="AJ53" s="8"/>
      <c r="AK53" s="9" t="e">
        <f>ROUND(AJ53*#REF!,2)</f>
        <v>#REF!</v>
      </c>
      <c r="AL53" s="9" t="e">
        <f>ROUND(AJ53*#REF!,2)</f>
        <v>#REF!</v>
      </c>
      <c r="AM53" s="17" t="e">
        <f t="shared" si="29"/>
        <v>#REF!</v>
      </c>
      <c r="AN53" s="8"/>
      <c r="AO53" s="9" t="e">
        <f>ROUND(AN53*#REF!,2)</f>
        <v>#REF!</v>
      </c>
      <c r="AP53" s="9" t="e">
        <f>ROUND(AN53*#REF!,2)</f>
        <v>#REF!</v>
      </c>
      <c r="AQ53" s="14" t="e">
        <f t="shared" si="30"/>
        <v>#REF!</v>
      </c>
      <c r="AR53" s="8"/>
      <c r="AS53" s="9" t="e">
        <f>ROUND(AR53*#REF!,2)</f>
        <v>#REF!</v>
      </c>
      <c r="AT53" s="9" t="e">
        <f>ROUND(AR53*#REF!,2)</f>
        <v>#REF!</v>
      </c>
      <c r="AU53" s="14" t="e">
        <f t="shared" si="31"/>
        <v>#REF!</v>
      </c>
      <c r="AV53"/>
      <c r="AW53" s="53" t="e">
        <f>#REF!</f>
        <v>#REF!</v>
      </c>
      <c r="AX53" s="53">
        <f t="shared" si="13"/>
        <v>0</v>
      </c>
      <c r="AY53" s="53" t="e">
        <f t="shared" si="22"/>
        <v>#REF!</v>
      </c>
      <c r="AZ53" s="53" t="e">
        <f>AY53-#REF!</f>
        <v>#REF!</v>
      </c>
    </row>
    <row r="54" spans="1:52" s="2" customFormat="1" ht="32.25" customHeight="1">
      <c r="A54" s="65"/>
      <c r="B54" s="65"/>
      <c r="C54" s="65"/>
      <c r="K54" s="71"/>
      <c r="L54" s="63">
        <v>0</v>
      </c>
      <c r="M54" s="9" t="e">
        <f>ROUND($L54*#REF!,2)</f>
        <v>#REF!</v>
      </c>
      <c r="N54" s="9" t="e">
        <f>ROUND($L54*#REF!,2)</f>
        <v>#REF!</v>
      </c>
      <c r="O54" s="14" t="e">
        <f t="shared" si="23"/>
        <v>#REF!</v>
      </c>
      <c r="P54" s="11"/>
      <c r="Q54" s="9" t="e">
        <f>ROUND($P54*#REF!,2)</f>
        <v>#REF!</v>
      </c>
      <c r="R54" s="9" t="e">
        <f>ROUND($P54*#REF!,2)</f>
        <v>#REF!</v>
      </c>
      <c r="S54" s="14" t="e">
        <f t="shared" si="24"/>
        <v>#REF!</v>
      </c>
      <c r="T54" s="11"/>
      <c r="U54" s="9" t="e">
        <f>ROUND(T54*#REF!,2)</f>
        <v>#REF!</v>
      </c>
      <c r="V54" s="9" t="e">
        <f>ROUND(T54*#REF!,2)</f>
        <v>#REF!</v>
      </c>
      <c r="W54" s="14" t="e">
        <f t="shared" si="25"/>
        <v>#REF!</v>
      </c>
      <c r="X54" s="8"/>
      <c r="Y54" s="9" t="e">
        <f>ROUND(X54*#REF!,2)</f>
        <v>#REF!</v>
      </c>
      <c r="Z54" s="9" t="e">
        <f>ROUND(X54*#REF!,2)</f>
        <v>#REF!</v>
      </c>
      <c r="AA54" s="14" t="e">
        <f t="shared" si="26"/>
        <v>#REF!</v>
      </c>
      <c r="AB54" s="8"/>
      <c r="AC54" s="9" t="e">
        <f>ROUND(AB54*#REF!,2)</f>
        <v>#REF!</v>
      </c>
      <c r="AD54" s="9" t="e">
        <f>ROUND(AB54*#REF!,2)</f>
        <v>#REF!</v>
      </c>
      <c r="AE54" s="17" t="e">
        <f t="shared" si="27"/>
        <v>#REF!</v>
      </c>
      <c r="AF54" s="8"/>
      <c r="AG54" s="9" t="e">
        <f>ROUND(AF54*#REF!,2)</f>
        <v>#REF!</v>
      </c>
      <c r="AH54" s="9" t="e">
        <f>ROUND(AF54*#REF!,2)</f>
        <v>#REF!</v>
      </c>
      <c r="AI54" s="14" t="e">
        <f t="shared" si="28"/>
        <v>#REF!</v>
      </c>
      <c r="AJ54" s="8"/>
      <c r="AK54" s="9" t="e">
        <f>ROUND(AJ54*#REF!,2)</f>
        <v>#REF!</v>
      </c>
      <c r="AL54" s="9" t="e">
        <f>ROUND(AJ54*#REF!,2)</f>
        <v>#REF!</v>
      </c>
      <c r="AM54" s="17" t="e">
        <f t="shared" si="29"/>
        <v>#REF!</v>
      </c>
      <c r="AN54" s="8"/>
      <c r="AO54" s="9" t="e">
        <f>ROUND(AN54*#REF!,2)</f>
        <v>#REF!</v>
      </c>
      <c r="AP54" s="9" t="e">
        <f>ROUND(AN54*#REF!,2)</f>
        <v>#REF!</v>
      </c>
      <c r="AQ54" s="14" t="e">
        <f t="shared" si="30"/>
        <v>#REF!</v>
      </c>
      <c r="AR54" s="8"/>
      <c r="AS54" s="9" t="e">
        <f>ROUND(AR54*#REF!,2)</f>
        <v>#REF!</v>
      </c>
      <c r="AT54" s="9" t="e">
        <f>ROUND(AR54*#REF!,2)</f>
        <v>#REF!</v>
      </c>
      <c r="AU54" s="14" t="e">
        <f t="shared" si="31"/>
        <v>#REF!</v>
      </c>
      <c r="AV54"/>
      <c r="AW54" s="53" t="e">
        <f>#REF!</f>
        <v>#REF!</v>
      </c>
      <c r="AX54" s="53">
        <f t="shared" si="13"/>
        <v>0</v>
      </c>
      <c r="AY54" s="53" t="e">
        <f t="shared" si="22"/>
        <v>#REF!</v>
      </c>
      <c r="AZ54" s="53" t="e">
        <f>AY54-#REF!</f>
        <v>#REF!</v>
      </c>
    </row>
    <row r="55" spans="1:52" s="2" customFormat="1" ht="26.65" customHeight="1">
      <c r="A55" s="65"/>
      <c r="B55" s="65"/>
      <c r="C55" s="65"/>
      <c r="K55" s="71"/>
      <c r="L55" s="63">
        <v>0</v>
      </c>
      <c r="M55" s="9" t="e">
        <f>ROUND($L55*#REF!,2)</f>
        <v>#REF!</v>
      </c>
      <c r="N55" s="9" t="e">
        <f>ROUND($L55*#REF!,2)</f>
        <v>#REF!</v>
      </c>
      <c r="O55" s="14" t="e">
        <f t="shared" si="23"/>
        <v>#REF!</v>
      </c>
      <c r="P55" s="11"/>
      <c r="Q55" s="9" t="e">
        <f>ROUND($P55*#REF!,2)</f>
        <v>#REF!</v>
      </c>
      <c r="R55" s="9" t="e">
        <f>ROUND($P55*#REF!,2)</f>
        <v>#REF!</v>
      </c>
      <c r="S55" s="14" t="e">
        <f t="shared" si="24"/>
        <v>#REF!</v>
      </c>
      <c r="T55" s="11"/>
      <c r="U55" s="9" t="e">
        <f>ROUND(T55*#REF!,2)</f>
        <v>#REF!</v>
      </c>
      <c r="V55" s="9" t="e">
        <f>ROUND(T55*#REF!,2)</f>
        <v>#REF!</v>
      </c>
      <c r="W55" s="14" t="e">
        <f t="shared" si="25"/>
        <v>#REF!</v>
      </c>
      <c r="X55" s="8"/>
      <c r="Y55" s="9" t="e">
        <f>ROUND(X55*#REF!,2)</f>
        <v>#REF!</v>
      </c>
      <c r="Z55" s="9" t="e">
        <f>ROUND(X55*#REF!,2)</f>
        <v>#REF!</v>
      </c>
      <c r="AA55" s="14" t="e">
        <f t="shared" si="26"/>
        <v>#REF!</v>
      </c>
      <c r="AB55" s="8"/>
      <c r="AC55" s="9" t="e">
        <f>ROUND(AB55*#REF!,2)</f>
        <v>#REF!</v>
      </c>
      <c r="AD55" s="9" t="e">
        <f>ROUND(AB55*#REF!,2)</f>
        <v>#REF!</v>
      </c>
      <c r="AE55" s="17" t="e">
        <f t="shared" si="27"/>
        <v>#REF!</v>
      </c>
      <c r="AF55" s="8"/>
      <c r="AG55" s="9" t="e">
        <f>ROUND(AF55*#REF!,2)</f>
        <v>#REF!</v>
      </c>
      <c r="AH55" s="9" t="e">
        <f>ROUND(AF55*#REF!,2)</f>
        <v>#REF!</v>
      </c>
      <c r="AI55" s="14" t="e">
        <f t="shared" si="28"/>
        <v>#REF!</v>
      </c>
      <c r="AJ55" s="8"/>
      <c r="AK55" s="9" t="e">
        <f>ROUND(AJ55*#REF!,2)</f>
        <v>#REF!</v>
      </c>
      <c r="AL55" s="9" t="e">
        <f>ROUND(AJ55*#REF!,2)</f>
        <v>#REF!</v>
      </c>
      <c r="AM55" s="17" t="e">
        <f t="shared" si="29"/>
        <v>#REF!</v>
      </c>
      <c r="AN55" s="8"/>
      <c r="AO55" s="9" t="e">
        <f>ROUND(AN55*#REF!,2)</f>
        <v>#REF!</v>
      </c>
      <c r="AP55" s="9" t="e">
        <f>ROUND(AN55*#REF!,2)</f>
        <v>#REF!</v>
      </c>
      <c r="AQ55" s="14" t="e">
        <f t="shared" si="30"/>
        <v>#REF!</v>
      </c>
      <c r="AR55" s="8"/>
      <c r="AS55" s="9" t="e">
        <f>ROUND(AR55*#REF!,2)</f>
        <v>#REF!</v>
      </c>
      <c r="AT55" s="9" t="e">
        <f>ROUND(AR55*#REF!,2)</f>
        <v>#REF!</v>
      </c>
      <c r="AU55" s="14" t="e">
        <f t="shared" si="31"/>
        <v>#REF!</v>
      </c>
      <c r="AV55"/>
      <c r="AW55" s="53" t="e">
        <f>#REF!</f>
        <v>#REF!</v>
      </c>
      <c r="AX55" s="53">
        <f t="shared" si="13"/>
        <v>0</v>
      </c>
      <c r="AY55" s="53" t="e">
        <f t="shared" si="22"/>
        <v>#REF!</v>
      </c>
      <c r="AZ55" s="53" t="e">
        <f>AY55-#REF!</f>
        <v>#REF!</v>
      </c>
    </row>
    <row r="56" spans="1:52" s="2" customFormat="1" ht="17.149999999999999" customHeight="1">
      <c r="A56" s="65"/>
      <c r="B56" s="65"/>
      <c r="C56" s="65"/>
      <c r="K56" s="71"/>
      <c r="L56" s="63">
        <v>0</v>
      </c>
      <c r="M56" s="9" t="e">
        <f>ROUND($L56*#REF!,2)</f>
        <v>#REF!</v>
      </c>
      <c r="N56" s="9" t="e">
        <f>ROUND($L56*#REF!,2)</f>
        <v>#REF!</v>
      </c>
      <c r="O56" s="14" t="e">
        <f t="shared" si="23"/>
        <v>#REF!</v>
      </c>
      <c r="P56" s="11"/>
      <c r="Q56" s="9" t="e">
        <f>ROUND($P56*#REF!,2)</f>
        <v>#REF!</v>
      </c>
      <c r="R56" s="9" t="e">
        <f>ROUND($P56*#REF!,2)</f>
        <v>#REF!</v>
      </c>
      <c r="S56" s="14" t="e">
        <f t="shared" si="24"/>
        <v>#REF!</v>
      </c>
      <c r="T56" s="11"/>
      <c r="U56" s="9" t="e">
        <f>ROUND(T56*#REF!,2)</f>
        <v>#REF!</v>
      </c>
      <c r="V56" s="9" t="e">
        <f>ROUND(T56*#REF!,2)</f>
        <v>#REF!</v>
      </c>
      <c r="W56" s="14" t="e">
        <f t="shared" si="25"/>
        <v>#REF!</v>
      </c>
      <c r="X56" s="8"/>
      <c r="Y56" s="9" t="e">
        <f>ROUND(X56*#REF!,2)</f>
        <v>#REF!</v>
      </c>
      <c r="Z56" s="9" t="e">
        <f>ROUND(X56*#REF!,2)</f>
        <v>#REF!</v>
      </c>
      <c r="AA56" s="14" t="e">
        <f t="shared" si="26"/>
        <v>#REF!</v>
      </c>
      <c r="AB56" s="8"/>
      <c r="AC56" s="9" t="e">
        <f>ROUND(AB56*#REF!,2)</f>
        <v>#REF!</v>
      </c>
      <c r="AD56" s="9" t="e">
        <f>ROUND(AB56*#REF!,2)</f>
        <v>#REF!</v>
      </c>
      <c r="AE56" s="17" t="e">
        <f t="shared" si="27"/>
        <v>#REF!</v>
      </c>
      <c r="AF56" s="8"/>
      <c r="AG56" s="9" t="e">
        <f>ROUND(AF56*#REF!,2)</f>
        <v>#REF!</v>
      </c>
      <c r="AH56" s="9" t="e">
        <f>ROUND(AF56*#REF!,2)</f>
        <v>#REF!</v>
      </c>
      <c r="AI56" s="14" t="e">
        <f t="shared" si="28"/>
        <v>#REF!</v>
      </c>
      <c r="AJ56" s="8"/>
      <c r="AK56" s="9" t="e">
        <f>ROUND(AJ56*#REF!,2)</f>
        <v>#REF!</v>
      </c>
      <c r="AL56" s="9" t="e">
        <f>ROUND(AJ56*#REF!,2)</f>
        <v>#REF!</v>
      </c>
      <c r="AM56" s="17" t="e">
        <f t="shared" si="29"/>
        <v>#REF!</v>
      </c>
      <c r="AN56" s="8"/>
      <c r="AO56" s="9" t="e">
        <f>ROUND(AN56*#REF!,2)</f>
        <v>#REF!</v>
      </c>
      <c r="AP56" s="9" t="e">
        <f>ROUND(AN56*#REF!,2)</f>
        <v>#REF!</v>
      </c>
      <c r="AQ56" s="14" t="e">
        <f t="shared" si="30"/>
        <v>#REF!</v>
      </c>
      <c r="AR56" s="8"/>
      <c r="AS56" s="9" t="e">
        <f>ROUND(AR56*#REF!,2)</f>
        <v>#REF!</v>
      </c>
      <c r="AT56" s="9" t="e">
        <f>ROUND(AR56*#REF!,2)</f>
        <v>#REF!</v>
      </c>
      <c r="AU56" s="14" t="e">
        <f t="shared" si="31"/>
        <v>#REF!</v>
      </c>
      <c r="AV56"/>
      <c r="AW56" s="53" t="e">
        <f>#REF!</f>
        <v>#REF!</v>
      </c>
      <c r="AX56" s="53">
        <f t="shared" si="13"/>
        <v>0</v>
      </c>
      <c r="AY56" s="53" t="e">
        <f t="shared" si="22"/>
        <v>#REF!</v>
      </c>
      <c r="AZ56" s="53" t="e">
        <f>AY56-#REF!</f>
        <v>#REF!</v>
      </c>
    </row>
    <row r="57" spans="1:52" s="2" customFormat="1" ht="42.75" customHeight="1">
      <c r="A57" s="65"/>
      <c r="B57" s="65"/>
      <c r="C57" s="65"/>
      <c r="K57" s="71"/>
      <c r="L57" s="63">
        <v>0</v>
      </c>
      <c r="M57" s="9" t="e">
        <f>ROUND($L57*#REF!,2)</f>
        <v>#REF!</v>
      </c>
      <c r="N57" s="9" t="e">
        <f>ROUND($L57*#REF!,2)</f>
        <v>#REF!</v>
      </c>
      <c r="O57" s="14" t="e">
        <f t="shared" si="23"/>
        <v>#REF!</v>
      </c>
      <c r="P57" s="11"/>
      <c r="Q57" s="9" t="e">
        <f>ROUND($P57*#REF!,2)</f>
        <v>#REF!</v>
      </c>
      <c r="R57" s="9" t="e">
        <f>ROUND($P57*#REF!,2)</f>
        <v>#REF!</v>
      </c>
      <c r="S57" s="14" t="e">
        <f t="shared" si="24"/>
        <v>#REF!</v>
      </c>
      <c r="T57" s="11"/>
      <c r="U57" s="9" t="e">
        <f>ROUND(T57*#REF!,2)</f>
        <v>#REF!</v>
      </c>
      <c r="V57" s="9" t="e">
        <f>ROUND(T57*#REF!,2)</f>
        <v>#REF!</v>
      </c>
      <c r="W57" s="14" t="e">
        <f t="shared" si="25"/>
        <v>#REF!</v>
      </c>
      <c r="X57" s="8"/>
      <c r="Y57" s="9" t="e">
        <f>ROUND(X57*#REF!,2)</f>
        <v>#REF!</v>
      </c>
      <c r="Z57" s="9" t="e">
        <f>ROUND(X57*#REF!,2)</f>
        <v>#REF!</v>
      </c>
      <c r="AA57" s="14" t="e">
        <f t="shared" si="26"/>
        <v>#REF!</v>
      </c>
      <c r="AB57" s="8"/>
      <c r="AC57" s="9" t="e">
        <f>ROUND(AB57*#REF!,2)</f>
        <v>#REF!</v>
      </c>
      <c r="AD57" s="9" t="e">
        <f>ROUND(AB57*#REF!,2)</f>
        <v>#REF!</v>
      </c>
      <c r="AE57" s="17" t="e">
        <f t="shared" si="27"/>
        <v>#REF!</v>
      </c>
      <c r="AF57" s="8"/>
      <c r="AG57" s="9" t="e">
        <f>ROUND(AF57*#REF!,2)</f>
        <v>#REF!</v>
      </c>
      <c r="AH57" s="9" t="e">
        <f>ROUND(AF57*#REF!,2)</f>
        <v>#REF!</v>
      </c>
      <c r="AI57" s="14" t="e">
        <f t="shared" si="28"/>
        <v>#REF!</v>
      </c>
      <c r="AJ57" s="8"/>
      <c r="AK57" s="9" t="e">
        <f>ROUND(AJ57*#REF!,2)</f>
        <v>#REF!</v>
      </c>
      <c r="AL57" s="9" t="e">
        <f>ROUND(AJ57*#REF!,2)</f>
        <v>#REF!</v>
      </c>
      <c r="AM57" s="17" t="e">
        <f t="shared" si="29"/>
        <v>#REF!</v>
      </c>
      <c r="AN57" s="8"/>
      <c r="AO57" s="9" t="e">
        <f>ROUND(AN57*#REF!,2)</f>
        <v>#REF!</v>
      </c>
      <c r="AP57" s="9" t="e">
        <f>ROUND(AN57*#REF!,2)</f>
        <v>#REF!</v>
      </c>
      <c r="AQ57" s="14" t="e">
        <f t="shared" si="30"/>
        <v>#REF!</v>
      </c>
      <c r="AR57" s="8"/>
      <c r="AS57" s="9" t="e">
        <f>ROUND(AR57*#REF!,2)</f>
        <v>#REF!</v>
      </c>
      <c r="AT57" s="9" t="e">
        <f>ROUND(AR57*#REF!,2)</f>
        <v>#REF!</v>
      </c>
      <c r="AU57" s="14" t="e">
        <f t="shared" si="31"/>
        <v>#REF!</v>
      </c>
      <c r="AV57"/>
      <c r="AW57" s="53" t="e">
        <f>#REF!</f>
        <v>#REF!</v>
      </c>
      <c r="AX57" s="53">
        <f t="shared" si="13"/>
        <v>0</v>
      </c>
      <c r="AY57" s="53" t="e">
        <f t="shared" si="22"/>
        <v>#REF!</v>
      </c>
      <c r="AZ57" s="53" t="e">
        <f>AY57-#REF!</f>
        <v>#REF!</v>
      </c>
    </row>
    <row r="58" spans="1:52" s="2" customFormat="1" ht="36.75" customHeight="1">
      <c r="A58" s="65"/>
      <c r="B58" s="65"/>
      <c r="C58" s="65"/>
      <c r="K58" s="71"/>
      <c r="L58" s="63">
        <v>0</v>
      </c>
      <c r="M58" s="9" t="e">
        <f>ROUND($L58*#REF!,2)</f>
        <v>#REF!</v>
      </c>
      <c r="N58" s="9" t="e">
        <f>ROUND($L58*#REF!,2)</f>
        <v>#REF!</v>
      </c>
      <c r="O58" s="14" t="e">
        <f t="shared" si="23"/>
        <v>#REF!</v>
      </c>
      <c r="P58" s="11"/>
      <c r="Q58" s="9" t="e">
        <f>ROUND($P58*#REF!,2)</f>
        <v>#REF!</v>
      </c>
      <c r="R58" s="9" t="e">
        <f>ROUND($P58*#REF!,2)</f>
        <v>#REF!</v>
      </c>
      <c r="S58" s="14" t="e">
        <f t="shared" si="24"/>
        <v>#REF!</v>
      </c>
      <c r="T58" s="11"/>
      <c r="U58" s="9" t="e">
        <f>ROUND(T58*#REF!,2)</f>
        <v>#REF!</v>
      </c>
      <c r="V58" s="9" t="e">
        <f>ROUND(T58*#REF!,2)</f>
        <v>#REF!</v>
      </c>
      <c r="W58" s="14" t="e">
        <f t="shared" si="25"/>
        <v>#REF!</v>
      </c>
      <c r="X58" s="8"/>
      <c r="Y58" s="9" t="e">
        <f>ROUND(X58*#REF!,2)</f>
        <v>#REF!</v>
      </c>
      <c r="Z58" s="9" t="e">
        <f>ROUND(X58*#REF!,2)</f>
        <v>#REF!</v>
      </c>
      <c r="AA58" s="14" t="e">
        <f t="shared" si="26"/>
        <v>#REF!</v>
      </c>
      <c r="AB58" s="8"/>
      <c r="AC58" s="9" t="e">
        <f>ROUND(AB58*#REF!,2)</f>
        <v>#REF!</v>
      </c>
      <c r="AD58" s="9" t="e">
        <f>ROUND(AB58*#REF!,2)</f>
        <v>#REF!</v>
      </c>
      <c r="AE58" s="17" t="e">
        <f t="shared" si="27"/>
        <v>#REF!</v>
      </c>
      <c r="AF58" s="8"/>
      <c r="AG58" s="9" t="e">
        <f>ROUND(AF58*#REF!,2)</f>
        <v>#REF!</v>
      </c>
      <c r="AH58" s="9" t="e">
        <f>ROUND(AF58*#REF!,2)</f>
        <v>#REF!</v>
      </c>
      <c r="AI58" s="14" t="e">
        <f t="shared" si="28"/>
        <v>#REF!</v>
      </c>
      <c r="AJ58" s="8"/>
      <c r="AK58" s="9" t="e">
        <f>ROUND(AJ58*#REF!,2)</f>
        <v>#REF!</v>
      </c>
      <c r="AL58" s="9" t="e">
        <f>ROUND(AJ58*#REF!,2)</f>
        <v>#REF!</v>
      </c>
      <c r="AM58" s="17" t="e">
        <f t="shared" si="29"/>
        <v>#REF!</v>
      </c>
      <c r="AN58" s="8"/>
      <c r="AO58" s="9" t="e">
        <f>ROUND(AN58*#REF!,2)</f>
        <v>#REF!</v>
      </c>
      <c r="AP58" s="9" t="e">
        <f>ROUND(AN58*#REF!,2)</f>
        <v>#REF!</v>
      </c>
      <c r="AQ58" s="14" t="e">
        <f t="shared" si="30"/>
        <v>#REF!</v>
      </c>
      <c r="AR58" s="8"/>
      <c r="AS58" s="9" t="e">
        <f>ROUND(AR58*#REF!,2)</f>
        <v>#REF!</v>
      </c>
      <c r="AT58" s="9" t="e">
        <f>ROUND(AR58*#REF!,2)</f>
        <v>#REF!</v>
      </c>
      <c r="AU58" s="14" t="e">
        <f t="shared" si="31"/>
        <v>#REF!</v>
      </c>
      <c r="AV58"/>
      <c r="AW58" s="53" t="e">
        <f>#REF!</f>
        <v>#REF!</v>
      </c>
      <c r="AX58" s="53">
        <f t="shared" si="13"/>
        <v>0</v>
      </c>
      <c r="AY58" s="53" t="e">
        <f t="shared" si="22"/>
        <v>#REF!</v>
      </c>
      <c r="AZ58" s="53" t="e">
        <f>AY58-#REF!</f>
        <v>#REF!</v>
      </c>
    </row>
    <row r="59" spans="1:52" s="2" customFormat="1" ht="28.5" customHeight="1">
      <c r="A59" s="65"/>
      <c r="B59" s="65"/>
      <c r="C59" s="65"/>
      <c r="K59" s="71"/>
      <c r="L59" s="63">
        <v>0</v>
      </c>
      <c r="M59" s="9" t="e">
        <f>ROUND($L59*#REF!,2)</f>
        <v>#REF!</v>
      </c>
      <c r="N59" s="9" t="e">
        <f>ROUND($L59*#REF!,2)</f>
        <v>#REF!</v>
      </c>
      <c r="O59" s="14" t="e">
        <f t="shared" si="23"/>
        <v>#REF!</v>
      </c>
      <c r="P59" s="11"/>
      <c r="Q59" s="9" t="e">
        <f>ROUND($P59*#REF!,2)</f>
        <v>#REF!</v>
      </c>
      <c r="R59" s="9" t="e">
        <f>ROUND($P59*#REF!,2)</f>
        <v>#REF!</v>
      </c>
      <c r="S59" s="14" t="e">
        <f t="shared" si="24"/>
        <v>#REF!</v>
      </c>
      <c r="T59" s="11"/>
      <c r="U59" s="9" t="e">
        <f>ROUND(T59*#REF!,2)</f>
        <v>#REF!</v>
      </c>
      <c r="V59" s="9" t="e">
        <f>ROUND(T59*#REF!,2)</f>
        <v>#REF!</v>
      </c>
      <c r="W59" s="14" t="e">
        <f t="shared" si="25"/>
        <v>#REF!</v>
      </c>
      <c r="X59" s="8"/>
      <c r="Y59" s="9" t="e">
        <f>ROUND(X59*#REF!,2)</f>
        <v>#REF!</v>
      </c>
      <c r="Z59" s="9" t="e">
        <f>ROUND(X59*#REF!,2)</f>
        <v>#REF!</v>
      </c>
      <c r="AA59" s="14" t="e">
        <f t="shared" si="26"/>
        <v>#REF!</v>
      </c>
      <c r="AB59" s="8"/>
      <c r="AC59" s="9" t="e">
        <f>ROUND(AB59*#REF!,2)</f>
        <v>#REF!</v>
      </c>
      <c r="AD59" s="9" t="e">
        <f>ROUND(AB59*#REF!,2)</f>
        <v>#REF!</v>
      </c>
      <c r="AE59" s="17" t="e">
        <f t="shared" si="27"/>
        <v>#REF!</v>
      </c>
      <c r="AF59" s="8"/>
      <c r="AG59" s="9" t="e">
        <f>ROUND(AF59*#REF!,2)</f>
        <v>#REF!</v>
      </c>
      <c r="AH59" s="9" t="e">
        <f>ROUND(AF59*#REF!,2)</f>
        <v>#REF!</v>
      </c>
      <c r="AI59" s="14" t="e">
        <f t="shared" si="28"/>
        <v>#REF!</v>
      </c>
      <c r="AJ59" s="8"/>
      <c r="AK59" s="9" t="e">
        <f>ROUND(AJ59*#REF!,2)</f>
        <v>#REF!</v>
      </c>
      <c r="AL59" s="9" t="e">
        <f>ROUND(AJ59*#REF!,2)</f>
        <v>#REF!</v>
      </c>
      <c r="AM59" s="17" t="e">
        <f t="shared" si="29"/>
        <v>#REF!</v>
      </c>
      <c r="AN59" s="8"/>
      <c r="AO59" s="9" t="e">
        <f>ROUND(AN59*#REF!,2)</f>
        <v>#REF!</v>
      </c>
      <c r="AP59" s="9" t="e">
        <f>ROUND(AN59*#REF!,2)</f>
        <v>#REF!</v>
      </c>
      <c r="AQ59" s="14" t="e">
        <f t="shared" si="30"/>
        <v>#REF!</v>
      </c>
      <c r="AR59" s="8"/>
      <c r="AS59" s="9" t="e">
        <f>ROUND(AR59*#REF!,2)</f>
        <v>#REF!</v>
      </c>
      <c r="AT59" s="9" t="e">
        <f>ROUND(AR59*#REF!,2)</f>
        <v>#REF!</v>
      </c>
      <c r="AU59" s="14" t="e">
        <f t="shared" si="31"/>
        <v>#REF!</v>
      </c>
      <c r="AV59"/>
      <c r="AW59" s="53" t="e">
        <f>#REF!</f>
        <v>#REF!</v>
      </c>
      <c r="AX59" s="53">
        <f t="shared" si="13"/>
        <v>0</v>
      </c>
      <c r="AY59" s="53" t="e">
        <f t="shared" si="22"/>
        <v>#REF!</v>
      </c>
      <c r="AZ59" s="53" t="e">
        <f>AY59-#REF!</f>
        <v>#REF!</v>
      </c>
    </row>
    <row r="60" spans="1:52" s="2" customFormat="1" ht="17.149999999999999" customHeight="1">
      <c r="A60" s="65"/>
      <c r="B60" s="65"/>
      <c r="C60" s="65"/>
      <c r="K60" s="71"/>
      <c r="L60" s="63">
        <v>0</v>
      </c>
      <c r="M60" s="9" t="e">
        <f>ROUND($L60*#REF!,2)</f>
        <v>#REF!</v>
      </c>
      <c r="N60" s="9" t="e">
        <f>ROUND($L60*#REF!,2)</f>
        <v>#REF!</v>
      </c>
      <c r="O60" s="14" t="e">
        <f t="shared" si="23"/>
        <v>#REF!</v>
      </c>
      <c r="P60" s="11"/>
      <c r="Q60" s="9" t="e">
        <f>ROUND($P60*#REF!,2)</f>
        <v>#REF!</v>
      </c>
      <c r="R60" s="9" t="e">
        <f>ROUND($P60*#REF!,2)</f>
        <v>#REF!</v>
      </c>
      <c r="S60" s="14" t="e">
        <f t="shared" si="24"/>
        <v>#REF!</v>
      </c>
      <c r="T60" s="11"/>
      <c r="U60" s="9" t="e">
        <f>ROUND(T60*#REF!,2)</f>
        <v>#REF!</v>
      </c>
      <c r="V60" s="9" t="e">
        <f>ROUND(T60*#REF!,2)</f>
        <v>#REF!</v>
      </c>
      <c r="W60" s="14" t="e">
        <f t="shared" si="25"/>
        <v>#REF!</v>
      </c>
      <c r="X60" s="8"/>
      <c r="Y60" s="9" t="e">
        <f>ROUND(X60*#REF!,2)</f>
        <v>#REF!</v>
      </c>
      <c r="Z60" s="9" t="e">
        <f>ROUND(X60*#REF!,2)</f>
        <v>#REF!</v>
      </c>
      <c r="AA60" s="14" t="e">
        <f t="shared" si="26"/>
        <v>#REF!</v>
      </c>
      <c r="AB60" s="8"/>
      <c r="AC60" s="9" t="e">
        <f>ROUND(AB60*#REF!,2)</f>
        <v>#REF!</v>
      </c>
      <c r="AD60" s="9" t="e">
        <f>ROUND(AB60*#REF!,2)</f>
        <v>#REF!</v>
      </c>
      <c r="AE60" s="17" t="e">
        <f t="shared" si="27"/>
        <v>#REF!</v>
      </c>
      <c r="AF60" s="8"/>
      <c r="AG60" s="9" t="e">
        <f>ROUND(AF60*#REF!,2)</f>
        <v>#REF!</v>
      </c>
      <c r="AH60" s="9" t="e">
        <f>ROUND(AF60*#REF!,2)</f>
        <v>#REF!</v>
      </c>
      <c r="AI60" s="14" t="e">
        <f t="shared" si="28"/>
        <v>#REF!</v>
      </c>
      <c r="AJ60" s="8"/>
      <c r="AK60" s="9" t="e">
        <f>ROUND(AJ60*#REF!,2)</f>
        <v>#REF!</v>
      </c>
      <c r="AL60" s="9" t="e">
        <f>ROUND(AJ60*#REF!,2)</f>
        <v>#REF!</v>
      </c>
      <c r="AM60" s="17" t="e">
        <f t="shared" si="29"/>
        <v>#REF!</v>
      </c>
      <c r="AN60" s="8"/>
      <c r="AO60" s="9" t="e">
        <f>ROUND(AN60*#REF!,2)</f>
        <v>#REF!</v>
      </c>
      <c r="AP60" s="9" t="e">
        <f>ROUND(AN60*#REF!,2)</f>
        <v>#REF!</v>
      </c>
      <c r="AQ60" s="14" t="e">
        <f t="shared" si="30"/>
        <v>#REF!</v>
      </c>
      <c r="AR60" s="8"/>
      <c r="AS60" s="9" t="e">
        <f>ROUND(AR60*#REF!,2)</f>
        <v>#REF!</v>
      </c>
      <c r="AT60" s="9" t="e">
        <f>ROUND(AR60*#REF!,2)</f>
        <v>#REF!</v>
      </c>
      <c r="AU60" s="14" t="e">
        <f t="shared" si="31"/>
        <v>#REF!</v>
      </c>
      <c r="AV60"/>
      <c r="AW60" s="53" t="e">
        <f>#REF!</f>
        <v>#REF!</v>
      </c>
      <c r="AX60" s="53">
        <f t="shared" si="13"/>
        <v>0</v>
      </c>
      <c r="AY60" s="53" t="e">
        <f t="shared" si="22"/>
        <v>#REF!</v>
      </c>
      <c r="AZ60" s="53" t="e">
        <f>AY60-#REF!</f>
        <v>#REF!</v>
      </c>
    </row>
    <row r="61" spans="1:52" s="2" customFormat="1" ht="15.5">
      <c r="A61" s="65"/>
      <c r="B61" s="65"/>
      <c r="C61" s="65"/>
      <c r="K61" s="71"/>
      <c r="L61" s="63">
        <v>0</v>
      </c>
      <c r="M61" s="9" t="e">
        <f>ROUND($L61*#REF!,2)</f>
        <v>#REF!</v>
      </c>
      <c r="N61" s="9" t="e">
        <f>ROUND($L61*#REF!,2)</f>
        <v>#REF!</v>
      </c>
      <c r="O61" s="14" t="e">
        <f t="shared" si="23"/>
        <v>#REF!</v>
      </c>
      <c r="P61" s="11"/>
      <c r="Q61" s="9" t="e">
        <f>ROUND($P61*#REF!,2)</f>
        <v>#REF!</v>
      </c>
      <c r="R61" s="9" t="e">
        <f>ROUND($P61*#REF!,2)</f>
        <v>#REF!</v>
      </c>
      <c r="S61" s="14" t="e">
        <f t="shared" si="24"/>
        <v>#REF!</v>
      </c>
      <c r="T61" s="11"/>
      <c r="U61" s="9" t="e">
        <f>ROUND(T61*#REF!,2)</f>
        <v>#REF!</v>
      </c>
      <c r="V61" s="9" t="e">
        <f>ROUND(T61*#REF!,2)</f>
        <v>#REF!</v>
      </c>
      <c r="W61" s="14" t="e">
        <f t="shared" si="25"/>
        <v>#REF!</v>
      </c>
      <c r="X61" s="8"/>
      <c r="Y61" s="9" t="e">
        <f>ROUND(X61*#REF!,2)</f>
        <v>#REF!</v>
      </c>
      <c r="Z61" s="9" t="e">
        <f>ROUND(X61*#REF!,2)</f>
        <v>#REF!</v>
      </c>
      <c r="AA61" s="14" t="e">
        <f t="shared" si="26"/>
        <v>#REF!</v>
      </c>
      <c r="AB61" s="8"/>
      <c r="AC61" s="9" t="e">
        <f>ROUND(AB61*#REF!,2)</f>
        <v>#REF!</v>
      </c>
      <c r="AD61" s="9" t="e">
        <f>ROUND(AB61*#REF!,2)</f>
        <v>#REF!</v>
      </c>
      <c r="AE61" s="17" t="e">
        <f t="shared" si="27"/>
        <v>#REF!</v>
      </c>
      <c r="AF61" s="8"/>
      <c r="AG61" s="9" t="e">
        <f>ROUND(AF61*#REF!,2)</f>
        <v>#REF!</v>
      </c>
      <c r="AH61" s="9" t="e">
        <f>ROUND(AF61*#REF!,2)</f>
        <v>#REF!</v>
      </c>
      <c r="AI61" s="14" t="e">
        <f t="shared" si="28"/>
        <v>#REF!</v>
      </c>
      <c r="AJ61" s="8"/>
      <c r="AK61" s="9" t="e">
        <f>ROUND(AJ61*#REF!,2)</f>
        <v>#REF!</v>
      </c>
      <c r="AL61" s="9" t="e">
        <f>ROUND(AJ61*#REF!,2)</f>
        <v>#REF!</v>
      </c>
      <c r="AM61" s="17" t="e">
        <f t="shared" si="29"/>
        <v>#REF!</v>
      </c>
      <c r="AN61" s="8"/>
      <c r="AO61" s="9" t="e">
        <f>ROUND(AN61*#REF!,2)</f>
        <v>#REF!</v>
      </c>
      <c r="AP61" s="9" t="e">
        <f>ROUND(AN61*#REF!,2)</f>
        <v>#REF!</v>
      </c>
      <c r="AQ61" s="14" t="e">
        <f t="shared" si="30"/>
        <v>#REF!</v>
      </c>
      <c r="AR61" s="8"/>
      <c r="AS61" s="9" t="e">
        <f>ROUND(AR61*#REF!,2)</f>
        <v>#REF!</v>
      </c>
      <c r="AT61" s="9" t="e">
        <f>ROUND(AR61*#REF!,2)</f>
        <v>#REF!</v>
      </c>
      <c r="AU61" s="14" t="e">
        <f t="shared" si="31"/>
        <v>#REF!</v>
      </c>
      <c r="AV61"/>
      <c r="AW61" s="53" t="e">
        <f>#REF!</f>
        <v>#REF!</v>
      </c>
      <c r="AX61" s="53">
        <f t="shared" si="13"/>
        <v>0</v>
      </c>
      <c r="AY61" s="53" t="e">
        <f t="shared" si="22"/>
        <v>#REF!</v>
      </c>
      <c r="AZ61" s="53" t="e">
        <f>AY61-#REF!</f>
        <v>#REF!</v>
      </c>
    </row>
    <row r="62" spans="1:52" s="2" customFormat="1" ht="28.5" customHeight="1">
      <c r="A62" s="65"/>
      <c r="B62" s="65"/>
      <c r="C62" s="65"/>
      <c r="K62" s="71"/>
      <c r="L62" s="63">
        <v>0</v>
      </c>
      <c r="M62" s="9" t="e">
        <f>ROUND($L62*#REF!,2)</f>
        <v>#REF!</v>
      </c>
      <c r="N62" s="9" t="e">
        <f>ROUND($L62*#REF!,2)</f>
        <v>#REF!</v>
      </c>
      <c r="O62" s="14" t="e">
        <f t="shared" si="23"/>
        <v>#REF!</v>
      </c>
      <c r="P62" s="11"/>
      <c r="Q62" s="9" t="e">
        <f>ROUND($P62*#REF!,2)</f>
        <v>#REF!</v>
      </c>
      <c r="R62" s="9" t="e">
        <f>ROUND($P62*#REF!,2)</f>
        <v>#REF!</v>
      </c>
      <c r="S62" s="14" t="e">
        <f t="shared" si="24"/>
        <v>#REF!</v>
      </c>
      <c r="T62" s="11"/>
      <c r="U62" s="9" t="e">
        <f>ROUND(T62*#REF!,2)</f>
        <v>#REF!</v>
      </c>
      <c r="V62" s="9" t="e">
        <f>ROUND(T62*#REF!,2)</f>
        <v>#REF!</v>
      </c>
      <c r="W62" s="14" t="e">
        <f t="shared" si="25"/>
        <v>#REF!</v>
      </c>
      <c r="X62" s="8"/>
      <c r="Y62" s="9" t="e">
        <f>ROUND(X62*#REF!,2)</f>
        <v>#REF!</v>
      </c>
      <c r="Z62" s="9" t="e">
        <f>ROUND(X62*#REF!,2)</f>
        <v>#REF!</v>
      </c>
      <c r="AA62" s="14" t="e">
        <f t="shared" si="26"/>
        <v>#REF!</v>
      </c>
      <c r="AB62" s="8"/>
      <c r="AC62" s="9" t="e">
        <f>ROUND(AB62*#REF!,2)</f>
        <v>#REF!</v>
      </c>
      <c r="AD62" s="9" t="e">
        <f>ROUND(AB62*#REF!,2)</f>
        <v>#REF!</v>
      </c>
      <c r="AE62" s="17" t="e">
        <f t="shared" si="27"/>
        <v>#REF!</v>
      </c>
      <c r="AF62" s="8"/>
      <c r="AG62" s="9" t="e">
        <f>ROUND(AF62*#REF!,2)</f>
        <v>#REF!</v>
      </c>
      <c r="AH62" s="9" t="e">
        <f>ROUND(AF62*#REF!,2)</f>
        <v>#REF!</v>
      </c>
      <c r="AI62" s="14" t="e">
        <f t="shared" si="28"/>
        <v>#REF!</v>
      </c>
      <c r="AJ62" s="8"/>
      <c r="AK62" s="9" t="e">
        <f>ROUND(AJ62*#REF!,2)</f>
        <v>#REF!</v>
      </c>
      <c r="AL62" s="9" t="e">
        <f>ROUND(AJ62*#REF!,2)</f>
        <v>#REF!</v>
      </c>
      <c r="AM62" s="17" t="e">
        <f t="shared" si="29"/>
        <v>#REF!</v>
      </c>
      <c r="AN62" s="8"/>
      <c r="AO62" s="9" t="e">
        <f>ROUND(AN62*#REF!,2)</f>
        <v>#REF!</v>
      </c>
      <c r="AP62" s="9" t="e">
        <f>ROUND(AN62*#REF!,2)</f>
        <v>#REF!</v>
      </c>
      <c r="AQ62" s="14" t="e">
        <f t="shared" si="30"/>
        <v>#REF!</v>
      </c>
      <c r="AR62" s="8"/>
      <c r="AS62" s="9" t="e">
        <f>ROUND(AR62*#REF!,2)</f>
        <v>#REF!</v>
      </c>
      <c r="AT62" s="9" t="e">
        <f>ROUND(AR62*#REF!,2)</f>
        <v>#REF!</v>
      </c>
      <c r="AU62" s="14" t="e">
        <f t="shared" si="31"/>
        <v>#REF!</v>
      </c>
      <c r="AV62"/>
      <c r="AW62" s="53" t="e">
        <f>#REF!</f>
        <v>#REF!</v>
      </c>
      <c r="AX62" s="53">
        <f t="shared" si="13"/>
        <v>0</v>
      </c>
      <c r="AY62" s="53" t="e">
        <f t="shared" si="22"/>
        <v>#REF!</v>
      </c>
      <c r="AZ62" s="53" t="e">
        <f>AY62-#REF!</f>
        <v>#REF!</v>
      </c>
    </row>
    <row r="63" spans="1:52" s="2" customFormat="1" ht="15.5">
      <c r="A63" s="65"/>
      <c r="B63" s="65"/>
      <c r="C63" s="65"/>
      <c r="K63" s="71"/>
      <c r="L63" s="63">
        <v>0</v>
      </c>
      <c r="M63" s="9" t="e">
        <f>ROUND($L63*#REF!,2)</f>
        <v>#REF!</v>
      </c>
      <c r="N63" s="9" t="e">
        <f>ROUND($L63*#REF!,2)</f>
        <v>#REF!</v>
      </c>
      <c r="O63" s="14" t="e">
        <f t="shared" si="23"/>
        <v>#REF!</v>
      </c>
      <c r="P63" s="11"/>
      <c r="Q63" s="9" t="e">
        <f>ROUND($P63*#REF!,2)</f>
        <v>#REF!</v>
      </c>
      <c r="R63" s="9" t="e">
        <f>ROUND($P63*#REF!,2)</f>
        <v>#REF!</v>
      </c>
      <c r="S63" s="14" t="e">
        <f t="shared" si="24"/>
        <v>#REF!</v>
      </c>
      <c r="T63" s="11"/>
      <c r="U63" s="9" t="e">
        <f>ROUND(T63*#REF!,2)</f>
        <v>#REF!</v>
      </c>
      <c r="V63" s="9" t="e">
        <f>ROUND(T63*#REF!,2)</f>
        <v>#REF!</v>
      </c>
      <c r="W63" s="14" t="e">
        <f t="shared" si="25"/>
        <v>#REF!</v>
      </c>
      <c r="X63" s="8"/>
      <c r="Y63" s="9" t="e">
        <f>ROUND(X63*#REF!,2)</f>
        <v>#REF!</v>
      </c>
      <c r="Z63" s="9" t="e">
        <f>ROUND(X63*#REF!,2)</f>
        <v>#REF!</v>
      </c>
      <c r="AA63" s="14" t="e">
        <f t="shared" si="26"/>
        <v>#REF!</v>
      </c>
      <c r="AB63" s="8"/>
      <c r="AC63" s="9" t="e">
        <f>ROUND(AB63*#REF!,2)</f>
        <v>#REF!</v>
      </c>
      <c r="AD63" s="9" t="e">
        <f>ROUND(AB63*#REF!,2)</f>
        <v>#REF!</v>
      </c>
      <c r="AE63" s="17" t="e">
        <f t="shared" si="27"/>
        <v>#REF!</v>
      </c>
      <c r="AF63" s="8"/>
      <c r="AG63" s="9" t="e">
        <f>ROUND(AF63*#REF!,2)</f>
        <v>#REF!</v>
      </c>
      <c r="AH63" s="9" t="e">
        <f>ROUND(AF63*#REF!,2)</f>
        <v>#REF!</v>
      </c>
      <c r="AI63" s="14" t="e">
        <f t="shared" si="28"/>
        <v>#REF!</v>
      </c>
      <c r="AJ63" s="8"/>
      <c r="AK63" s="9" t="e">
        <f>ROUND(AJ63*#REF!,2)</f>
        <v>#REF!</v>
      </c>
      <c r="AL63" s="9" t="e">
        <f>ROUND(AJ63*#REF!,2)</f>
        <v>#REF!</v>
      </c>
      <c r="AM63" s="17" t="e">
        <f t="shared" si="29"/>
        <v>#REF!</v>
      </c>
      <c r="AN63" s="8"/>
      <c r="AO63" s="9" t="e">
        <f>ROUND(AN63*#REF!,2)</f>
        <v>#REF!</v>
      </c>
      <c r="AP63" s="9" t="e">
        <f>ROUND(AN63*#REF!,2)</f>
        <v>#REF!</v>
      </c>
      <c r="AQ63" s="14" t="e">
        <f t="shared" si="30"/>
        <v>#REF!</v>
      </c>
      <c r="AR63" s="8"/>
      <c r="AS63" s="9" t="e">
        <f>ROUND(AR63*#REF!,2)</f>
        <v>#REF!</v>
      </c>
      <c r="AT63" s="9" t="e">
        <f>ROUND(AR63*#REF!,2)</f>
        <v>#REF!</v>
      </c>
      <c r="AU63" s="14" t="e">
        <f t="shared" si="31"/>
        <v>#REF!</v>
      </c>
      <c r="AV63"/>
      <c r="AW63" s="53" t="e">
        <f>#REF!</f>
        <v>#REF!</v>
      </c>
      <c r="AX63" s="53">
        <f t="shared" si="13"/>
        <v>0</v>
      </c>
      <c r="AY63" s="53" t="e">
        <f t="shared" si="22"/>
        <v>#REF!</v>
      </c>
      <c r="AZ63" s="53" t="e">
        <f>AY63-#REF!</f>
        <v>#REF!</v>
      </c>
    </row>
    <row r="64" spans="1:52" s="2" customFormat="1" ht="17.149999999999999" customHeight="1">
      <c r="A64" s="65"/>
      <c r="B64" s="65"/>
      <c r="C64" s="65"/>
      <c r="K64" s="71"/>
      <c r="L64" s="63">
        <v>0</v>
      </c>
      <c r="M64" s="9" t="e">
        <f>ROUND($L64*#REF!,2)</f>
        <v>#REF!</v>
      </c>
      <c r="N64" s="9" t="e">
        <f>ROUND($L64*#REF!,2)</f>
        <v>#REF!</v>
      </c>
      <c r="O64" s="14" t="e">
        <f t="shared" si="23"/>
        <v>#REF!</v>
      </c>
      <c r="P64" s="11"/>
      <c r="Q64" s="9" t="e">
        <f>ROUND($P64*#REF!,2)</f>
        <v>#REF!</v>
      </c>
      <c r="R64" s="9" t="e">
        <f>ROUND($P64*#REF!,2)</f>
        <v>#REF!</v>
      </c>
      <c r="S64" s="14" t="e">
        <f t="shared" si="24"/>
        <v>#REF!</v>
      </c>
      <c r="T64" s="11"/>
      <c r="U64" s="9" t="e">
        <f>ROUND(T64*#REF!,2)</f>
        <v>#REF!</v>
      </c>
      <c r="V64" s="9" t="e">
        <f>ROUND(T64*#REF!,2)</f>
        <v>#REF!</v>
      </c>
      <c r="W64" s="14" t="e">
        <f t="shared" si="25"/>
        <v>#REF!</v>
      </c>
      <c r="X64" s="8"/>
      <c r="Y64" s="9" t="e">
        <f>ROUND(X64*#REF!,2)</f>
        <v>#REF!</v>
      </c>
      <c r="Z64" s="9" t="e">
        <f>ROUND(X64*#REF!,2)</f>
        <v>#REF!</v>
      </c>
      <c r="AA64" s="14" t="e">
        <f t="shared" si="26"/>
        <v>#REF!</v>
      </c>
      <c r="AB64" s="8"/>
      <c r="AC64" s="9" t="e">
        <f>ROUND(AB64*#REF!,2)</f>
        <v>#REF!</v>
      </c>
      <c r="AD64" s="9" t="e">
        <f>ROUND(AB64*#REF!,2)</f>
        <v>#REF!</v>
      </c>
      <c r="AE64" s="17" t="e">
        <f t="shared" si="27"/>
        <v>#REF!</v>
      </c>
      <c r="AF64" s="8"/>
      <c r="AG64" s="9" t="e">
        <f>ROUND(AF64*#REF!,2)</f>
        <v>#REF!</v>
      </c>
      <c r="AH64" s="9" t="e">
        <f>ROUND(AF64*#REF!,2)</f>
        <v>#REF!</v>
      </c>
      <c r="AI64" s="14" t="e">
        <f t="shared" si="28"/>
        <v>#REF!</v>
      </c>
      <c r="AJ64" s="8"/>
      <c r="AK64" s="9" t="e">
        <f>ROUND(AJ64*#REF!,2)</f>
        <v>#REF!</v>
      </c>
      <c r="AL64" s="9" t="e">
        <f>ROUND(AJ64*#REF!,2)</f>
        <v>#REF!</v>
      </c>
      <c r="AM64" s="17" t="e">
        <f t="shared" si="29"/>
        <v>#REF!</v>
      </c>
      <c r="AN64" s="8"/>
      <c r="AO64" s="9" t="e">
        <f>ROUND(AN64*#REF!,2)</f>
        <v>#REF!</v>
      </c>
      <c r="AP64" s="9" t="e">
        <f>ROUND(AN64*#REF!,2)</f>
        <v>#REF!</v>
      </c>
      <c r="AQ64" s="14" t="e">
        <f t="shared" si="30"/>
        <v>#REF!</v>
      </c>
      <c r="AR64" s="8"/>
      <c r="AS64" s="9" t="e">
        <f>ROUND(AR64*#REF!,2)</f>
        <v>#REF!</v>
      </c>
      <c r="AT64" s="9" t="e">
        <f>ROUND(AR64*#REF!,2)</f>
        <v>#REF!</v>
      </c>
      <c r="AU64" s="14" t="e">
        <f t="shared" si="31"/>
        <v>#REF!</v>
      </c>
      <c r="AV64"/>
      <c r="AW64" s="53" t="e">
        <f>#REF!</f>
        <v>#REF!</v>
      </c>
      <c r="AX64" s="53">
        <f t="shared" si="13"/>
        <v>0</v>
      </c>
      <c r="AY64" s="53" t="e">
        <f t="shared" si="22"/>
        <v>#REF!</v>
      </c>
      <c r="AZ64" s="53" t="e">
        <f>AY64-#REF!</f>
        <v>#REF!</v>
      </c>
    </row>
    <row r="65" spans="1:1039" s="2" customFormat="1" ht="17.149999999999999" customHeight="1">
      <c r="A65" s="65"/>
      <c r="B65" s="65"/>
      <c r="C65" s="65"/>
      <c r="K65" s="71"/>
      <c r="L65" s="63">
        <v>0</v>
      </c>
      <c r="M65" s="9" t="e">
        <f>ROUND($L65*#REF!,2)</f>
        <v>#REF!</v>
      </c>
      <c r="N65" s="9" t="e">
        <f>ROUND($L65*#REF!,2)</f>
        <v>#REF!</v>
      </c>
      <c r="O65" s="14" t="e">
        <f t="shared" si="23"/>
        <v>#REF!</v>
      </c>
      <c r="P65" s="11"/>
      <c r="Q65" s="9" t="e">
        <f>ROUND($P65*#REF!,2)</f>
        <v>#REF!</v>
      </c>
      <c r="R65" s="9" t="e">
        <f>ROUND($P65*#REF!,2)</f>
        <v>#REF!</v>
      </c>
      <c r="S65" s="14" t="e">
        <f t="shared" si="24"/>
        <v>#REF!</v>
      </c>
      <c r="T65" s="11"/>
      <c r="U65" s="9" t="e">
        <f>ROUND(T65*#REF!,2)</f>
        <v>#REF!</v>
      </c>
      <c r="V65" s="9" t="e">
        <f>ROUND(T65*#REF!,2)</f>
        <v>#REF!</v>
      </c>
      <c r="W65" s="14" t="e">
        <f t="shared" si="25"/>
        <v>#REF!</v>
      </c>
      <c r="X65" s="8"/>
      <c r="Y65" s="9" t="e">
        <f>ROUND(X65*#REF!,2)</f>
        <v>#REF!</v>
      </c>
      <c r="Z65" s="9" t="e">
        <f>ROUND(X65*#REF!,2)</f>
        <v>#REF!</v>
      </c>
      <c r="AA65" s="14" t="e">
        <f t="shared" si="26"/>
        <v>#REF!</v>
      </c>
      <c r="AB65" s="8"/>
      <c r="AC65" s="9" t="e">
        <f>ROUND(AB65*#REF!,2)</f>
        <v>#REF!</v>
      </c>
      <c r="AD65" s="9" t="e">
        <f>ROUND(AB65*#REF!,2)</f>
        <v>#REF!</v>
      </c>
      <c r="AE65" s="17" t="e">
        <f t="shared" si="27"/>
        <v>#REF!</v>
      </c>
      <c r="AF65" s="8"/>
      <c r="AG65" s="9" t="e">
        <f>ROUND(AF65*#REF!,2)</f>
        <v>#REF!</v>
      </c>
      <c r="AH65" s="9" t="e">
        <f>ROUND(AF65*#REF!,2)</f>
        <v>#REF!</v>
      </c>
      <c r="AI65" s="14" t="e">
        <f t="shared" si="28"/>
        <v>#REF!</v>
      </c>
      <c r="AJ65" s="8"/>
      <c r="AK65" s="9" t="e">
        <f>ROUND(AJ65*#REF!,2)</f>
        <v>#REF!</v>
      </c>
      <c r="AL65" s="9" t="e">
        <f>ROUND(AJ65*#REF!,2)</f>
        <v>#REF!</v>
      </c>
      <c r="AM65" s="17" t="e">
        <f t="shared" si="29"/>
        <v>#REF!</v>
      </c>
      <c r="AN65" s="8"/>
      <c r="AO65" s="9" t="e">
        <f>ROUND(AN65*#REF!,2)</f>
        <v>#REF!</v>
      </c>
      <c r="AP65" s="9" t="e">
        <f>ROUND(AN65*#REF!,2)</f>
        <v>#REF!</v>
      </c>
      <c r="AQ65" s="14" t="e">
        <f t="shared" si="30"/>
        <v>#REF!</v>
      </c>
      <c r="AR65" s="8"/>
      <c r="AS65" s="9" t="e">
        <f>ROUND(AR65*#REF!,2)</f>
        <v>#REF!</v>
      </c>
      <c r="AT65" s="9" t="e">
        <f>ROUND(AR65*#REF!,2)</f>
        <v>#REF!</v>
      </c>
      <c r="AU65" s="14" t="e">
        <f t="shared" si="31"/>
        <v>#REF!</v>
      </c>
      <c r="AV65"/>
      <c r="AW65" s="53" t="e">
        <f>#REF!</f>
        <v>#REF!</v>
      </c>
      <c r="AX65" s="53">
        <f t="shared" si="13"/>
        <v>0</v>
      </c>
      <c r="AY65" s="53" t="e">
        <f t="shared" si="22"/>
        <v>#REF!</v>
      </c>
      <c r="AZ65" s="53" t="e">
        <f>AY65-#REF!</f>
        <v>#REF!</v>
      </c>
    </row>
    <row r="66" spans="1:1039" s="2" customFormat="1" ht="17.149999999999999" customHeight="1">
      <c r="A66" s="65"/>
      <c r="B66" s="65"/>
      <c r="C66" s="65"/>
      <c r="K66" s="71"/>
      <c r="L66" s="63">
        <v>0</v>
      </c>
      <c r="M66" s="9" t="e">
        <f>ROUND($L66*#REF!,2)</f>
        <v>#REF!</v>
      </c>
      <c r="N66" s="9" t="e">
        <f>ROUND($L66*#REF!,2)</f>
        <v>#REF!</v>
      </c>
      <c r="O66" s="14" t="e">
        <f t="shared" si="23"/>
        <v>#REF!</v>
      </c>
      <c r="P66" s="11"/>
      <c r="Q66" s="9" t="e">
        <f>ROUND($P66*#REF!,2)</f>
        <v>#REF!</v>
      </c>
      <c r="R66" s="9" t="e">
        <f>ROUND($P66*#REF!,2)</f>
        <v>#REF!</v>
      </c>
      <c r="S66" s="14" t="e">
        <f t="shared" si="24"/>
        <v>#REF!</v>
      </c>
      <c r="T66" s="11"/>
      <c r="U66" s="9" t="e">
        <f>ROUND(T66*#REF!,2)</f>
        <v>#REF!</v>
      </c>
      <c r="V66" s="9" t="e">
        <f>ROUND(T66*#REF!,2)</f>
        <v>#REF!</v>
      </c>
      <c r="W66" s="14" t="e">
        <f t="shared" si="25"/>
        <v>#REF!</v>
      </c>
      <c r="X66" s="8"/>
      <c r="Y66" s="9" t="e">
        <f>ROUND(X66*#REF!,2)</f>
        <v>#REF!</v>
      </c>
      <c r="Z66" s="9" t="e">
        <f>ROUND(X66*#REF!,2)</f>
        <v>#REF!</v>
      </c>
      <c r="AA66" s="14" t="e">
        <f t="shared" si="26"/>
        <v>#REF!</v>
      </c>
      <c r="AB66" s="8"/>
      <c r="AC66" s="9" t="e">
        <f>ROUND(AB66*#REF!,2)</f>
        <v>#REF!</v>
      </c>
      <c r="AD66" s="9" t="e">
        <f>ROUND(AB66*#REF!,2)</f>
        <v>#REF!</v>
      </c>
      <c r="AE66" s="17" t="e">
        <f t="shared" si="27"/>
        <v>#REF!</v>
      </c>
      <c r="AF66" s="8"/>
      <c r="AG66" s="9" t="e">
        <f>ROUND(AF66*#REF!,2)</f>
        <v>#REF!</v>
      </c>
      <c r="AH66" s="9" t="e">
        <f>ROUND(AF66*#REF!,2)</f>
        <v>#REF!</v>
      </c>
      <c r="AI66" s="14" t="e">
        <f t="shared" si="28"/>
        <v>#REF!</v>
      </c>
      <c r="AJ66" s="8"/>
      <c r="AK66" s="9" t="e">
        <f>ROUND(AJ66*#REF!,2)</f>
        <v>#REF!</v>
      </c>
      <c r="AL66" s="9" t="e">
        <f>ROUND(AJ66*#REF!,2)</f>
        <v>#REF!</v>
      </c>
      <c r="AM66" s="17" t="e">
        <f t="shared" si="29"/>
        <v>#REF!</v>
      </c>
      <c r="AN66" s="8"/>
      <c r="AO66" s="9" t="e">
        <f>ROUND(AN66*#REF!,2)</f>
        <v>#REF!</v>
      </c>
      <c r="AP66" s="9" t="e">
        <f>ROUND(AN66*#REF!,2)</f>
        <v>#REF!</v>
      </c>
      <c r="AQ66" s="14" t="e">
        <f t="shared" si="30"/>
        <v>#REF!</v>
      </c>
      <c r="AR66" s="8"/>
      <c r="AS66" s="9" t="e">
        <f>ROUND(AR66*#REF!,2)</f>
        <v>#REF!</v>
      </c>
      <c r="AT66" s="9" t="e">
        <f>ROUND(AR66*#REF!,2)</f>
        <v>#REF!</v>
      </c>
      <c r="AU66" s="14" t="e">
        <f t="shared" si="31"/>
        <v>#REF!</v>
      </c>
      <c r="AV66"/>
      <c r="AW66" s="53" t="e">
        <f>#REF!</f>
        <v>#REF!</v>
      </c>
      <c r="AX66" s="53">
        <f t="shared" si="13"/>
        <v>0</v>
      </c>
      <c r="AY66" s="53" t="e">
        <f t="shared" si="22"/>
        <v>#REF!</v>
      </c>
      <c r="AZ66" s="53" t="e">
        <f>AY66-#REF!</f>
        <v>#REF!</v>
      </c>
    </row>
    <row r="67" spans="1:1039" s="2" customFormat="1" ht="17.149999999999999" customHeight="1">
      <c r="A67" s="65"/>
      <c r="B67" s="65"/>
      <c r="C67" s="65"/>
      <c r="K67" s="71"/>
      <c r="L67" s="63"/>
      <c r="M67" s="12"/>
      <c r="N67" s="12"/>
      <c r="O67" s="15" t="e">
        <f>SUM(O49:O66)</f>
        <v>#REF!</v>
      </c>
      <c r="P67" s="11"/>
      <c r="Q67" s="9" t="e">
        <f>ROUND($P67*#REF!,2)</f>
        <v>#REF!</v>
      </c>
      <c r="R67" s="9" t="e">
        <f>ROUND($P67*#REF!,2)</f>
        <v>#REF!</v>
      </c>
      <c r="S67" s="15" t="e">
        <f>SUM(S49:S66)</f>
        <v>#REF!</v>
      </c>
      <c r="T67" s="11"/>
      <c r="U67" s="9" t="e">
        <f>ROUND(T67*#REF!,2)</f>
        <v>#REF!</v>
      </c>
      <c r="V67" s="9" t="e">
        <f>ROUND(T67*#REF!,2)</f>
        <v>#REF!</v>
      </c>
      <c r="W67" s="15" t="e">
        <f>SUM(W49:W66)</f>
        <v>#REF!</v>
      </c>
      <c r="X67" s="8"/>
      <c r="Y67" s="9" t="e">
        <f>ROUND(X67*#REF!,2)</f>
        <v>#REF!</v>
      </c>
      <c r="Z67" s="9" t="e">
        <f>ROUND(X67*#REF!,2)</f>
        <v>#REF!</v>
      </c>
      <c r="AA67" s="15" t="e">
        <f>SUM(AA49:AA66)</f>
        <v>#REF!</v>
      </c>
      <c r="AB67" s="8"/>
      <c r="AC67" s="9" t="e">
        <f>ROUND(AB67*#REF!,2)</f>
        <v>#REF!</v>
      </c>
      <c r="AD67" s="9" t="e">
        <f>ROUND(AB67*#REF!,2)</f>
        <v>#REF!</v>
      </c>
      <c r="AE67" s="34" t="e">
        <f>SUM(AE49:AE66)</f>
        <v>#REF!</v>
      </c>
      <c r="AF67" s="8"/>
      <c r="AG67" s="9" t="e">
        <f>ROUND(AF67*#REF!,2)</f>
        <v>#REF!</v>
      </c>
      <c r="AH67" s="9" t="e">
        <f>ROUND(AF67*#REF!,2)</f>
        <v>#REF!</v>
      </c>
      <c r="AI67" s="39" t="e">
        <f>SUM(AI49:AI66)</f>
        <v>#REF!</v>
      </c>
      <c r="AJ67" s="8"/>
      <c r="AK67" s="9" t="e">
        <f>ROUND(AJ67*#REF!,2)</f>
        <v>#REF!</v>
      </c>
      <c r="AL67" s="39"/>
      <c r="AM67" s="34" t="e">
        <f>SUM(AM49:AM66)</f>
        <v>#REF!</v>
      </c>
      <c r="AN67" s="8"/>
      <c r="AO67" s="9" t="e">
        <f>ROUND(AN67*#REF!,2)</f>
        <v>#REF!</v>
      </c>
      <c r="AP67" s="9" t="e">
        <f>ROUND(AN67*#REF!,2)</f>
        <v>#REF!</v>
      </c>
      <c r="AQ67" s="39" t="e">
        <f>SUM(AQ49:AQ66)</f>
        <v>#REF!</v>
      </c>
      <c r="AR67" s="8"/>
      <c r="AS67" s="9" t="e">
        <f>ROUND(AR67*#REF!,2)</f>
        <v>#REF!</v>
      </c>
      <c r="AT67" s="9" t="e">
        <f>ROUND(AR67*#REF!,2)</f>
        <v>#REF!</v>
      </c>
      <c r="AU67" s="39" t="e">
        <f>SUM(AU49:AU66)</f>
        <v>#REF!</v>
      </c>
      <c r="AV67"/>
      <c r="AW67" s="53" t="e">
        <f>#REF!</f>
        <v>#REF!</v>
      </c>
      <c r="AX67" s="53">
        <f t="shared" si="13"/>
        <v>0</v>
      </c>
      <c r="AY67" s="53" t="e">
        <f t="shared" si="22"/>
        <v>#REF!</v>
      </c>
      <c r="AZ67" s="53" t="e">
        <f>AY67-#REF!</f>
        <v>#REF!</v>
      </c>
    </row>
    <row r="68" spans="1:1039" s="2" customFormat="1" ht="17.149999999999999" customHeight="1">
      <c r="A68" s="65"/>
      <c r="B68" s="65"/>
      <c r="C68" s="65"/>
      <c r="K68" s="71"/>
      <c r="L68" s="63"/>
      <c r="M68" s="12"/>
      <c r="N68" s="12"/>
      <c r="O68" s="10"/>
      <c r="P68" s="11"/>
      <c r="Q68" s="9"/>
      <c r="R68" s="9"/>
      <c r="S68" s="10"/>
      <c r="T68" s="11"/>
      <c r="U68" s="9"/>
      <c r="V68" s="9"/>
      <c r="W68" s="10"/>
      <c r="X68" s="8"/>
      <c r="Y68" s="9"/>
      <c r="Z68" s="9"/>
      <c r="AA68" s="10"/>
      <c r="AB68" s="8"/>
      <c r="AC68" s="9"/>
      <c r="AD68" s="9"/>
      <c r="AE68" s="13"/>
      <c r="AF68" s="8"/>
      <c r="AG68" s="9"/>
      <c r="AH68" s="9"/>
      <c r="AI68" s="10"/>
      <c r="AJ68" s="8"/>
      <c r="AK68" s="9"/>
      <c r="AL68" s="9"/>
      <c r="AM68" s="13"/>
      <c r="AN68" s="8"/>
      <c r="AO68" s="9"/>
      <c r="AP68" s="9"/>
      <c r="AQ68" s="10"/>
      <c r="AR68" s="8"/>
      <c r="AS68" s="9"/>
      <c r="AT68" s="9"/>
      <c r="AU68" s="10"/>
      <c r="AV68"/>
      <c r="AW68" s="53" t="e">
        <f>#REF!</f>
        <v>#REF!</v>
      </c>
      <c r="AX68" s="53">
        <f t="shared" si="13"/>
        <v>0</v>
      </c>
      <c r="AY68" s="53" t="e">
        <f t="shared" si="22"/>
        <v>#REF!</v>
      </c>
      <c r="AZ68" s="53" t="e">
        <f>AY68-#REF!</f>
        <v>#REF!</v>
      </c>
    </row>
    <row r="69" spans="1:1039" s="2" customFormat="1" ht="17.149999999999999" customHeight="1">
      <c r="A69" s="65"/>
      <c r="B69" s="65"/>
      <c r="C69" s="65"/>
      <c r="K69" s="71"/>
      <c r="L69" s="67"/>
      <c r="M69" s="46"/>
      <c r="N69" s="46"/>
      <c r="O69" s="44"/>
      <c r="P69" s="47"/>
      <c r="Q69" s="43"/>
      <c r="R69" s="43"/>
      <c r="S69" s="44"/>
      <c r="T69" s="47"/>
      <c r="U69" s="43"/>
      <c r="V69" s="43"/>
      <c r="W69" s="44"/>
      <c r="X69" s="42"/>
      <c r="Y69" s="43"/>
      <c r="Z69" s="43"/>
      <c r="AA69" s="44"/>
      <c r="AB69" s="42"/>
      <c r="AC69" s="43"/>
      <c r="AD69" s="43"/>
      <c r="AE69" s="45"/>
      <c r="AF69" s="42"/>
      <c r="AG69" s="43"/>
      <c r="AH69" s="43"/>
      <c r="AI69" s="44"/>
      <c r="AJ69" s="42"/>
      <c r="AK69" s="43"/>
      <c r="AL69" s="43"/>
      <c r="AM69" s="45"/>
      <c r="AN69" s="42"/>
      <c r="AO69" s="43"/>
      <c r="AP69" s="43"/>
      <c r="AQ69" s="44"/>
      <c r="AR69" s="42"/>
      <c r="AS69" s="43"/>
      <c r="AT69" s="43"/>
      <c r="AU69" s="44"/>
      <c r="AV69"/>
      <c r="AW69" s="53" t="e">
        <f>#REF!</f>
        <v>#REF!</v>
      </c>
      <c r="AX69" s="53">
        <f t="shared" si="13"/>
        <v>0</v>
      </c>
      <c r="AY69" s="53" t="e">
        <f t="shared" si="22"/>
        <v>#REF!</v>
      </c>
      <c r="AZ69" s="53" t="e">
        <f>AY69-#REF!</f>
        <v>#REF!</v>
      </c>
    </row>
    <row r="70" spans="1:1039" s="57" customFormat="1" ht="15.5">
      <c r="A70" s="65"/>
      <c r="B70" s="65"/>
      <c r="C70" s="65"/>
      <c r="D70" s="2"/>
      <c r="E70" s="2"/>
      <c r="F70" s="2"/>
      <c r="G70" s="2"/>
      <c r="H70" s="2"/>
      <c r="I70" s="2"/>
      <c r="J70" s="2"/>
      <c r="K70" s="71"/>
      <c r="L70" s="66">
        <v>0</v>
      </c>
      <c r="M70" s="54" t="e">
        <f>ROUND($L70*#REF!,2)</f>
        <v>#REF!</v>
      </c>
      <c r="N70" s="54" t="e">
        <f>ROUND($L70*#REF!,2)</f>
        <v>#REF!</v>
      </c>
      <c r="O70" s="55" t="e">
        <f>N70+M70</f>
        <v>#REF!</v>
      </c>
      <c r="P70" s="51">
        <v>16</v>
      </c>
      <c r="Q70" s="54" t="e">
        <f>ROUND($P70*#REF!,2)</f>
        <v>#REF!</v>
      </c>
      <c r="R70" s="54" t="e">
        <f>ROUND($P70*#REF!,2)</f>
        <v>#REF!</v>
      </c>
      <c r="S70" s="55" t="e">
        <f>R70+Q70</f>
        <v>#REF!</v>
      </c>
      <c r="T70" s="51">
        <v>16</v>
      </c>
      <c r="U70" s="54" t="e">
        <f>ROUND(T70*#REF!,2)</f>
        <v>#REF!</v>
      </c>
      <c r="V70" s="54" t="e">
        <f>ROUND(T70*#REF!,2)</f>
        <v>#REF!</v>
      </c>
      <c r="W70" s="55" t="e">
        <f>V70+U70</f>
        <v>#REF!</v>
      </c>
      <c r="X70" s="52">
        <v>16</v>
      </c>
      <c r="Y70" s="54" t="e">
        <f>ROUND(X70*#REF!,2)</f>
        <v>#REF!</v>
      </c>
      <c r="Z70" s="54" t="e">
        <f>ROUND(X70*#REF!,2)</f>
        <v>#REF!</v>
      </c>
      <c r="AA70" s="55" t="e">
        <f>Z70+Y70</f>
        <v>#REF!</v>
      </c>
      <c r="AB70" s="52"/>
      <c r="AC70" s="54" t="e">
        <f>ROUND(AB70*#REF!,2)</f>
        <v>#REF!</v>
      </c>
      <c r="AD70" s="54" t="e">
        <f>ROUND(AB70*#REF!,2)</f>
        <v>#REF!</v>
      </c>
      <c r="AE70" s="56" t="e">
        <f>AD70+AC70</f>
        <v>#REF!</v>
      </c>
      <c r="AF70" s="52">
        <v>7</v>
      </c>
      <c r="AG70" s="54" t="e">
        <f>ROUND(AF70*#REF!,2)</f>
        <v>#REF!</v>
      </c>
      <c r="AH70" s="54" t="e">
        <f>ROUND(AF70*#REF!,2)</f>
        <v>#REF!</v>
      </c>
      <c r="AI70" s="55" t="e">
        <f>AH70+AG70</f>
        <v>#REF!</v>
      </c>
      <c r="AJ70" s="8">
        <v>4</v>
      </c>
      <c r="AK70" s="54" t="e">
        <f>ROUND(AJ70*#REF!,2)</f>
        <v>#REF!</v>
      </c>
      <c r="AL70" s="54" t="e">
        <f>ROUND(AJ70*#REF!,2)</f>
        <v>#REF!</v>
      </c>
      <c r="AM70" s="56" t="e">
        <f>AL70+AK70</f>
        <v>#REF!</v>
      </c>
      <c r="AN70" s="52">
        <v>2</v>
      </c>
      <c r="AO70" s="54" t="e">
        <f>ROUND(AN70*#REF!,2)</f>
        <v>#REF!</v>
      </c>
      <c r="AP70" s="54" t="e">
        <f>ROUND(AN70*#REF!,2)</f>
        <v>#REF!</v>
      </c>
      <c r="AQ70" s="55" t="e">
        <f>AP70+AO70</f>
        <v>#REF!</v>
      </c>
      <c r="AR70" s="52">
        <v>2</v>
      </c>
      <c r="AS70" s="54" t="e">
        <f>ROUND(AR70*#REF!,2)</f>
        <v>#REF!</v>
      </c>
      <c r="AT70" s="54" t="e">
        <f>ROUND(AR70*#REF!,2)</f>
        <v>#REF!</v>
      </c>
      <c r="AU70" s="55" t="e">
        <f>AT70+AS70</f>
        <v>#REF!</v>
      </c>
      <c r="AW70" s="58" t="e">
        <f>#REF!</f>
        <v>#REF!</v>
      </c>
      <c r="AX70" s="58">
        <f t="shared" si="13"/>
        <v>59</v>
      </c>
      <c r="AY70" s="58" t="e">
        <f t="shared" si="22"/>
        <v>#REF!</v>
      </c>
      <c r="AZ70" s="58" t="e">
        <f>AY70-#REF!</f>
        <v>#REF!</v>
      </c>
      <c r="BA70" s="59"/>
      <c r="BB70" s="59"/>
      <c r="BC70" s="59"/>
      <c r="BD70" s="59"/>
      <c r="BE70" s="59"/>
      <c r="BF70" s="59"/>
      <c r="BG70" s="59"/>
      <c r="BH70" s="59"/>
      <c r="BI70" s="59"/>
      <c r="BJ70" s="59"/>
      <c r="BK70" s="59"/>
      <c r="BL70" s="59"/>
      <c r="BM70" s="59"/>
      <c r="BN70" s="59"/>
      <c r="BO70" s="59"/>
      <c r="BP70" s="59"/>
      <c r="BQ70" s="59"/>
      <c r="BR70" s="59"/>
      <c r="BS70" s="59"/>
      <c r="BT70" s="59"/>
      <c r="BU70" s="59"/>
      <c r="BV70" s="59"/>
      <c r="BW70" s="59"/>
      <c r="BX70" s="59"/>
      <c r="BY70" s="59"/>
      <c r="BZ70" s="59"/>
      <c r="CA70" s="59"/>
      <c r="CB70" s="59"/>
      <c r="CC70" s="59"/>
      <c r="CD70" s="59"/>
      <c r="CE70" s="59"/>
      <c r="CF70" s="59"/>
      <c r="CG70" s="59"/>
      <c r="CH70" s="59"/>
      <c r="CI70" s="59"/>
      <c r="CJ70" s="59"/>
      <c r="CK70" s="59"/>
      <c r="CL70" s="59"/>
      <c r="CM70" s="59"/>
      <c r="CN70" s="59"/>
      <c r="CO70" s="59"/>
      <c r="CP70" s="59"/>
      <c r="CQ70" s="59"/>
      <c r="CR70" s="59"/>
      <c r="CS70" s="59"/>
      <c r="CT70" s="59"/>
      <c r="CU70" s="59"/>
      <c r="CV70" s="59"/>
      <c r="CW70" s="59"/>
      <c r="CX70" s="59"/>
      <c r="CY70" s="59"/>
      <c r="CZ70" s="59"/>
      <c r="DA70" s="59"/>
      <c r="DB70" s="59"/>
      <c r="DC70" s="59"/>
      <c r="DD70" s="59"/>
      <c r="DE70" s="59"/>
      <c r="DF70" s="59"/>
      <c r="DG70" s="59"/>
      <c r="DH70" s="59"/>
      <c r="DI70" s="59"/>
      <c r="DJ70" s="59"/>
      <c r="DK70" s="59"/>
      <c r="DL70" s="59"/>
      <c r="DM70" s="59"/>
      <c r="DN70" s="59"/>
      <c r="DO70" s="59"/>
      <c r="DP70" s="59"/>
      <c r="DQ70" s="59"/>
      <c r="DR70" s="59"/>
      <c r="DS70" s="59"/>
      <c r="DT70" s="59"/>
      <c r="DU70" s="59"/>
      <c r="DV70" s="59"/>
      <c r="DW70" s="59"/>
      <c r="DX70" s="59"/>
      <c r="DY70" s="59"/>
      <c r="DZ70" s="59"/>
      <c r="EA70" s="59"/>
      <c r="EB70" s="59"/>
      <c r="EC70" s="59"/>
      <c r="ED70" s="59"/>
      <c r="EE70" s="59"/>
      <c r="EF70" s="59"/>
      <c r="EG70" s="59"/>
      <c r="EH70" s="59"/>
      <c r="EI70" s="59"/>
      <c r="EJ70" s="59"/>
      <c r="EK70" s="59"/>
      <c r="EL70" s="59"/>
      <c r="EM70" s="59"/>
      <c r="EN70" s="59"/>
      <c r="EO70" s="59"/>
      <c r="EP70" s="59"/>
      <c r="EQ70" s="59"/>
      <c r="ER70" s="59"/>
      <c r="ES70" s="59"/>
      <c r="ET70" s="59"/>
      <c r="EU70" s="59"/>
      <c r="EV70" s="59"/>
      <c r="EW70" s="59"/>
      <c r="EX70" s="59"/>
      <c r="EY70" s="59"/>
      <c r="EZ70" s="59"/>
      <c r="FA70" s="59"/>
      <c r="FB70" s="59"/>
      <c r="FC70" s="59"/>
      <c r="FD70" s="59"/>
      <c r="FE70" s="59"/>
      <c r="FF70" s="59"/>
      <c r="FG70" s="59"/>
      <c r="FH70" s="59"/>
      <c r="FI70" s="59"/>
      <c r="FJ70" s="59"/>
      <c r="FK70" s="59"/>
      <c r="FL70" s="59"/>
      <c r="FM70" s="59"/>
      <c r="FN70" s="59"/>
      <c r="FO70" s="59"/>
      <c r="FP70" s="59"/>
      <c r="FQ70" s="59"/>
      <c r="FR70" s="59"/>
      <c r="FS70" s="59"/>
      <c r="FT70" s="59"/>
      <c r="FU70" s="59"/>
      <c r="FV70" s="59"/>
      <c r="FW70" s="59"/>
      <c r="FX70" s="59"/>
      <c r="FY70" s="59"/>
      <c r="FZ70" s="59"/>
      <c r="GA70" s="59"/>
      <c r="GB70" s="59"/>
      <c r="GC70" s="59"/>
      <c r="GD70" s="59"/>
      <c r="GE70" s="59"/>
      <c r="GF70" s="59"/>
      <c r="GG70" s="59"/>
      <c r="GH70" s="59"/>
      <c r="GI70" s="59"/>
      <c r="GJ70" s="59"/>
      <c r="GK70" s="59"/>
      <c r="GL70" s="59"/>
      <c r="GM70" s="59"/>
      <c r="GN70" s="59"/>
      <c r="GO70" s="59"/>
      <c r="GP70" s="59"/>
      <c r="GQ70" s="59"/>
      <c r="GR70" s="59"/>
      <c r="GS70" s="59"/>
      <c r="GT70" s="59"/>
      <c r="GU70" s="59"/>
      <c r="GV70" s="59"/>
      <c r="GW70" s="59"/>
      <c r="GX70" s="59"/>
      <c r="GY70" s="59"/>
      <c r="GZ70" s="59"/>
      <c r="HA70" s="59"/>
      <c r="HB70" s="59"/>
      <c r="HC70" s="59"/>
      <c r="HD70" s="59"/>
      <c r="HE70" s="59"/>
      <c r="HF70" s="59"/>
      <c r="HG70" s="59"/>
      <c r="HH70" s="59"/>
      <c r="HI70" s="59"/>
      <c r="HJ70" s="59"/>
      <c r="HK70" s="59"/>
      <c r="HL70" s="59"/>
      <c r="HM70" s="59"/>
      <c r="HN70" s="59"/>
      <c r="HO70" s="59"/>
      <c r="HP70" s="59"/>
      <c r="HQ70" s="59"/>
      <c r="HR70" s="59"/>
      <c r="HS70" s="59"/>
      <c r="HT70" s="59"/>
      <c r="HU70" s="59"/>
      <c r="HV70" s="59"/>
      <c r="HW70" s="59"/>
      <c r="HX70" s="59"/>
      <c r="HY70" s="59"/>
      <c r="HZ70" s="59"/>
      <c r="IA70" s="59"/>
      <c r="IB70" s="59"/>
      <c r="IC70" s="59"/>
      <c r="ID70" s="59"/>
      <c r="IE70" s="59"/>
      <c r="IF70" s="59"/>
      <c r="IG70" s="59"/>
      <c r="IH70" s="59"/>
      <c r="II70" s="59"/>
      <c r="IJ70" s="59"/>
      <c r="IK70" s="59"/>
      <c r="IL70" s="59"/>
      <c r="IM70" s="59"/>
      <c r="IN70" s="59"/>
      <c r="IO70" s="59"/>
      <c r="IP70" s="59"/>
      <c r="IQ70" s="59"/>
      <c r="IR70" s="59"/>
      <c r="IS70" s="59"/>
      <c r="IT70" s="59"/>
      <c r="IU70" s="59"/>
      <c r="IV70" s="59"/>
      <c r="IW70" s="59"/>
      <c r="IX70" s="59"/>
      <c r="IY70" s="59"/>
      <c r="IZ70" s="59"/>
      <c r="JA70" s="59"/>
      <c r="JB70" s="59"/>
      <c r="JC70" s="59"/>
      <c r="JD70" s="59"/>
      <c r="JE70" s="59"/>
      <c r="JF70" s="59"/>
      <c r="JG70" s="59"/>
      <c r="JH70" s="59"/>
      <c r="JI70" s="59"/>
      <c r="JJ70" s="59"/>
      <c r="JK70" s="59"/>
      <c r="JL70" s="59"/>
      <c r="JM70" s="59"/>
      <c r="JN70" s="59"/>
      <c r="JO70" s="59"/>
      <c r="JP70" s="59"/>
      <c r="JQ70" s="59"/>
      <c r="JR70" s="59"/>
      <c r="JS70" s="59"/>
      <c r="JT70" s="59"/>
      <c r="JU70" s="59"/>
      <c r="JV70" s="59"/>
      <c r="JW70" s="59"/>
      <c r="JX70" s="59"/>
      <c r="JY70" s="59"/>
      <c r="JZ70" s="59"/>
      <c r="KA70" s="59"/>
      <c r="KB70" s="59"/>
      <c r="KC70" s="59"/>
      <c r="KD70" s="59"/>
      <c r="KE70" s="59"/>
      <c r="KF70" s="59"/>
      <c r="KG70" s="59"/>
      <c r="KH70" s="59"/>
      <c r="KI70" s="59"/>
      <c r="KJ70" s="59"/>
      <c r="KK70" s="59"/>
      <c r="KL70" s="59"/>
      <c r="KM70" s="59"/>
      <c r="KN70" s="59"/>
      <c r="KO70" s="59"/>
      <c r="KP70" s="59"/>
      <c r="KQ70" s="59"/>
      <c r="KR70" s="59"/>
      <c r="KS70" s="59"/>
      <c r="KT70" s="59"/>
      <c r="KU70" s="59"/>
      <c r="KV70" s="59"/>
      <c r="KW70" s="59"/>
      <c r="KX70" s="59"/>
      <c r="KY70" s="59"/>
      <c r="KZ70" s="59"/>
      <c r="LA70" s="59"/>
      <c r="LB70" s="59"/>
      <c r="LC70" s="59"/>
      <c r="LD70" s="59"/>
      <c r="LE70" s="59"/>
      <c r="LF70" s="59"/>
      <c r="LG70" s="59"/>
      <c r="LH70" s="59"/>
      <c r="LI70" s="59"/>
      <c r="LJ70" s="59"/>
      <c r="LK70" s="59"/>
      <c r="LL70" s="59"/>
      <c r="LM70" s="59"/>
      <c r="LN70" s="59"/>
      <c r="LO70" s="59"/>
      <c r="LP70" s="59"/>
      <c r="LQ70" s="59"/>
      <c r="LR70" s="59"/>
      <c r="LS70" s="59"/>
      <c r="LT70" s="59"/>
      <c r="LU70" s="59"/>
      <c r="LV70" s="59"/>
      <c r="LW70" s="59"/>
      <c r="LX70" s="59"/>
      <c r="LY70" s="59"/>
      <c r="LZ70" s="59"/>
      <c r="MA70" s="59"/>
      <c r="MB70" s="59"/>
      <c r="MC70" s="59"/>
      <c r="MD70" s="59"/>
      <c r="ME70" s="59"/>
      <c r="MF70" s="59"/>
      <c r="MG70" s="59"/>
      <c r="MH70" s="59"/>
      <c r="MI70" s="59"/>
      <c r="MJ70" s="59"/>
      <c r="MK70" s="59"/>
      <c r="ML70" s="59"/>
      <c r="MM70" s="59"/>
      <c r="MN70" s="59"/>
      <c r="MO70" s="59"/>
      <c r="MP70" s="59"/>
      <c r="MQ70" s="59"/>
      <c r="MR70" s="59"/>
      <c r="MS70" s="59"/>
      <c r="MT70" s="59"/>
      <c r="MU70" s="59"/>
      <c r="MV70" s="59"/>
      <c r="MW70" s="59"/>
      <c r="MX70" s="59"/>
      <c r="MY70" s="59"/>
      <c r="MZ70" s="59"/>
      <c r="NA70" s="59"/>
      <c r="NB70" s="59"/>
      <c r="NC70" s="59"/>
      <c r="ND70" s="59"/>
      <c r="NE70" s="59"/>
      <c r="NF70" s="59"/>
      <c r="NG70" s="59"/>
      <c r="NH70" s="59"/>
      <c r="NI70" s="59"/>
      <c r="NJ70" s="59"/>
      <c r="NK70" s="59"/>
      <c r="NL70" s="59"/>
      <c r="NM70" s="59"/>
      <c r="NN70" s="59"/>
      <c r="NO70" s="59"/>
      <c r="NP70" s="59"/>
      <c r="NQ70" s="59"/>
      <c r="NR70" s="59"/>
      <c r="NS70" s="59"/>
      <c r="NT70" s="59"/>
      <c r="NU70" s="59"/>
      <c r="NV70" s="59"/>
      <c r="NW70" s="59"/>
      <c r="NX70" s="59"/>
      <c r="NY70" s="59"/>
      <c r="NZ70" s="59"/>
      <c r="OA70" s="59"/>
      <c r="OB70" s="59"/>
      <c r="OC70" s="59"/>
      <c r="OD70" s="59"/>
      <c r="OE70" s="59"/>
      <c r="OF70" s="59"/>
      <c r="OG70" s="59"/>
      <c r="OH70" s="59"/>
      <c r="OI70" s="59"/>
      <c r="OJ70" s="59"/>
      <c r="OK70" s="59"/>
      <c r="OL70" s="59"/>
      <c r="OM70" s="59"/>
      <c r="ON70" s="59"/>
      <c r="OO70" s="59"/>
      <c r="OP70" s="59"/>
      <c r="OQ70" s="59"/>
      <c r="OR70" s="59"/>
      <c r="OS70" s="59"/>
      <c r="OT70" s="59"/>
      <c r="OU70" s="59"/>
      <c r="OV70" s="59"/>
      <c r="OW70" s="59"/>
      <c r="OX70" s="59"/>
      <c r="OY70" s="59"/>
      <c r="OZ70" s="59"/>
      <c r="PA70" s="59"/>
      <c r="PB70" s="59"/>
      <c r="PC70" s="59"/>
      <c r="PD70" s="59"/>
      <c r="PE70" s="59"/>
      <c r="PF70" s="59"/>
      <c r="PG70" s="59"/>
      <c r="PH70" s="59"/>
      <c r="PI70" s="59"/>
      <c r="PJ70" s="59"/>
      <c r="PK70" s="59"/>
      <c r="PL70" s="59"/>
      <c r="PM70" s="59"/>
      <c r="PN70" s="59"/>
      <c r="PO70" s="59"/>
      <c r="PP70" s="59"/>
      <c r="PQ70" s="59"/>
      <c r="PR70" s="59"/>
      <c r="PS70" s="59"/>
      <c r="PT70" s="59"/>
      <c r="PU70" s="59"/>
      <c r="PV70" s="59"/>
      <c r="PW70" s="59"/>
      <c r="PX70" s="59"/>
      <c r="PY70" s="59"/>
      <c r="PZ70" s="59"/>
      <c r="QA70" s="59"/>
      <c r="QB70" s="59"/>
      <c r="QC70" s="59"/>
      <c r="QD70" s="59"/>
      <c r="QE70" s="59"/>
      <c r="QF70" s="59"/>
      <c r="QG70" s="59"/>
      <c r="QH70" s="59"/>
      <c r="QI70" s="59"/>
      <c r="QJ70" s="59"/>
      <c r="QK70" s="59"/>
      <c r="QL70" s="59"/>
      <c r="QM70" s="59"/>
      <c r="QN70" s="59"/>
      <c r="QO70" s="59"/>
      <c r="QP70" s="59"/>
      <c r="QQ70" s="59"/>
      <c r="QR70" s="59"/>
      <c r="QS70" s="59"/>
      <c r="QT70" s="59"/>
      <c r="QU70" s="59"/>
      <c r="QV70" s="59"/>
      <c r="QW70" s="59"/>
      <c r="QX70" s="59"/>
      <c r="QY70" s="59"/>
      <c r="QZ70" s="59"/>
      <c r="RA70" s="59"/>
      <c r="RB70" s="59"/>
      <c r="RC70" s="59"/>
      <c r="RD70" s="59"/>
      <c r="RE70" s="59"/>
      <c r="RF70" s="59"/>
      <c r="RG70" s="59"/>
      <c r="RH70" s="59"/>
      <c r="RI70" s="59"/>
      <c r="RJ70" s="59"/>
      <c r="RK70" s="59"/>
      <c r="RL70" s="59"/>
      <c r="RM70" s="59"/>
      <c r="RN70" s="59"/>
      <c r="RO70" s="59"/>
      <c r="RP70" s="59"/>
      <c r="RQ70" s="59"/>
      <c r="RR70" s="59"/>
      <c r="RS70" s="59"/>
      <c r="RT70" s="59"/>
      <c r="RU70" s="59"/>
      <c r="RV70" s="59"/>
      <c r="RW70" s="59"/>
      <c r="RX70" s="59"/>
      <c r="RY70" s="59"/>
      <c r="RZ70" s="59"/>
      <c r="SA70" s="59"/>
      <c r="SB70" s="59"/>
      <c r="SC70" s="59"/>
      <c r="SD70" s="59"/>
      <c r="SE70" s="59"/>
      <c r="SF70" s="59"/>
      <c r="SG70" s="59"/>
      <c r="SH70" s="59"/>
      <c r="SI70" s="59"/>
      <c r="SJ70" s="59"/>
      <c r="SK70" s="59"/>
      <c r="SL70" s="59"/>
      <c r="SM70" s="59"/>
      <c r="SN70" s="59"/>
      <c r="SO70" s="59"/>
      <c r="SP70" s="59"/>
      <c r="SQ70" s="59"/>
      <c r="SR70" s="59"/>
      <c r="SS70" s="59"/>
      <c r="ST70" s="59"/>
      <c r="SU70" s="59"/>
      <c r="SV70" s="59"/>
      <c r="SW70" s="59"/>
      <c r="SX70" s="59"/>
      <c r="SY70" s="59"/>
      <c r="SZ70" s="59"/>
      <c r="TA70" s="59"/>
      <c r="TB70" s="59"/>
      <c r="TC70" s="59"/>
      <c r="TD70" s="59"/>
      <c r="TE70" s="59"/>
      <c r="TF70" s="59"/>
      <c r="TG70" s="59"/>
      <c r="TH70" s="59"/>
      <c r="TI70" s="59"/>
      <c r="TJ70" s="59"/>
      <c r="TK70" s="59"/>
      <c r="TL70" s="59"/>
      <c r="TM70" s="59"/>
      <c r="TN70" s="59"/>
      <c r="TO70" s="59"/>
      <c r="TP70" s="59"/>
      <c r="TQ70" s="59"/>
      <c r="TR70" s="59"/>
      <c r="TS70" s="59"/>
      <c r="TT70" s="59"/>
      <c r="TU70" s="59"/>
      <c r="TV70" s="59"/>
      <c r="TW70" s="59"/>
      <c r="TX70" s="59"/>
      <c r="TY70" s="59"/>
      <c r="TZ70" s="59"/>
      <c r="UA70" s="59"/>
      <c r="UB70" s="59"/>
      <c r="UC70" s="59"/>
      <c r="UD70" s="59"/>
      <c r="UE70" s="59"/>
      <c r="UF70" s="59"/>
      <c r="UG70" s="59"/>
      <c r="UH70" s="59"/>
      <c r="UI70" s="59"/>
      <c r="UJ70" s="59"/>
      <c r="UK70" s="59"/>
      <c r="UL70" s="59"/>
      <c r="UM70" s="59"/>
      <c r="UN70" s="59"/>
      <c r="UO70" s="59"/>
      <c r="UP70" s="59"/>
      <c r="UQ70" s="59"/>
      <c r="UR70" s="59"/>
      <c r="US70" s="59"/>
      <c r="UT70" s="59"/>
      <c r="UU70" s="59"/>
      <c r="UV70" s="59"/>
      <c r="UW70" s="59"/>
      <c r="UX70" s="59"/>
      <c r="UY70" s="59"/>
      <c r="UZ70" s="59"/>
      <c r="VA70" s="59"/>
      <c r="VB70" s="59"/>
      <c r="VC70" s="59"/>
      <c r="VD70" s="59"/>
      <c r="VE70" s="59"/>
      <c r="VF70" s="59"/>
      <c r="VG70" s="59"/>
      <c r="VH70" s="59"/>
      <c r="VI70" s="59"/>
      <c r="VJ70" s="59"/>
      <c r="VK70" s="59"/>
      <c r="VL70" s="59"/>
      <c r="VM70" s="59"/>
      <c r="VN70" s="59"/>
      <c r="VO70" s="59"/>
      <c r="VP70" s="59"/>
      <c r="VQ70" s="59"/>
      <c r="VR70" s="59"/>
      <c r="VS70" s="59"/>
      <c r="VT70" s="59"/>
      <c r="VU70" s="59"/>
      <c r="VV70" s="59"/>
      <c r="VW70" s="59"/>
      <c r="VX70" s="59"/>
      <c r="VY70" s="59"/>
      <c r="VZ70" s="59"/>
      <c r="WA70" s="59"/>
      <c r="WB70" s="59"/>
      <c r="WC70" s="59"/>
      <c r="WD70" s="59"/>
      <c r="WE70" s="59"/>
      <c r="WF70" s="59"/>
      <c r="WG70" s="59"/>
      <c r="WH70" s="59"/>
      <c r="WI70" s="59"/>
      <c r="WJ70" s="59"/>
      <c r="WK70" s="59"/>
      <c r="WL70" s="59"/>
      <c r="WM70" s="59"/>
      <c r="WN70" s="59"/>
      <c r="WO70" s="59"/>
      <c r="WP70" s="59"/>
      <c r="WQ70" s="59"/>
      <c r="WR70" s="59"/>
      <c r="WS70" s="59"/>
      <c r="WT70" s="59"/>
      <c r="WU70" s="59"/>
      <c r="WV70" s="59"/>
      <c r="WW70" s="59"/>
      <c r="WX70" s="59"/>
      <c r="WY70" s="59"/>
      <c r="WZ70" s="59"/>
      <c r="XA70" s="59"/>
      <c r="XB70" s="59"/>
      <c r="XC70" s="59"/>
      <c r="XD70" s="59"/>
      <c r="XE70" s="59"/>
      <c r="XF70" s="59"/>
      <c r="XG70" s="59"/>
      <c r="XH70" s="59"/>
      <c r="XI70" s="59"/>
      <c r="XJ70" s="59"/>
      <c r="XK70" s="59"/>
      <c r="XL70" s="59"/>
      <c r="XM70" s="59"/>
      <c r="XN70" s="59"/>
      <c r="XO70" s="59"/>
      <c r="XP70" s="59"/>
      <c r="XQ70" s="59"/>
      <c r="XR70" s="59"/>
      <c r="XS70" s="59"/>
      <c r="XT70" s="59"/>
      <c r="XU70" s="59"/>
      <c r="XV70" s="59"/>
      <c r="XW70" s="59"/>
      <c r="XX70" s="59"/>
      <c r="XY70" s="59"/>
      <c r="XZ70" s="59"/>
      <c r="YA70" s="59"/>
      <c r="YB70" s="59"/>
      <c r="YC70" s="59"/>
      <c r="YD70" s="59"/>
      <c r="YE70" s="59"/>
      <c r="YF70" s="59"/>
      <c r="YG70" s="59"/>
      <c r="YH70" s="59"/>
      <c r="YI70" s="59"/>
      <c r="YJ70" s="59"/>
      <c r="YK70" s="59"/>
      <c r="YL70" s="59"/>
      <c r="YM70" s="59"/>
      <c r="YN70" s="59"/>
      <c r="YO70" s="59"/>
      <c r="YP70" s="59"/>
      <c r="YQ70" s="59"/>
      <c r="YR70" s="59"/>
      <c r="YS70" s="59"/>
      <c r="YT70" s="59"/>
      <c r="YU70" s="59"/>
      <c r="YV70" s="59"/>
      <c r="YW70" s="59"/>
      <c r="YX70" s="59"/>
      <c r="YY70" s="59"/>
      <c r="YZ70" s="59"/>
      <c r="ZA70" s="59"/>
      <c r="ZB70" s="59"/>
      <c r="ZC70" s="59"/>
      <c r="ZD70" s="59"/>
      <c r="ZE70" s="59"/>
      <c r="ZF70" s="59"/>
      <c r="ZG70" s="59"/>
      <c r="ZH70" s="59"/>
      <c r="ZI70" s="59"/>
      <c r="ZJ70" s="59"/>
      <c r="ZK70" s="59"/>
      <c r="ZL70" s="59"/>
      <c r="ZM70" s="59"/>
      <c r="ZN70" s="59"/>
      <c r="ZO70" s="59"/>
      <c r="ZP70" s="59"/>
      <c r="ZQ70" s="59"/>
      <c r="ZR70" s="59"/>
      <c r="ZS70" s="59"/>
      <c r="ZT70" s="59"/>
      <c r="ZU70" s="59"/>
      <c r="ZV70" s="59"/>
      <c r="ZW70" s="59"/>
      <c r="ZX70" s="59"/>
      <c r="ZY70" s="59"/>
      <c r="ZZ70" s="59"/>
      <c r="AAA70" s="59"/>
      <c r="AAB70" s="59"/>
      <c r="AAC70" s="59"/>
      <c r="AAD70" s="59"/>
      <c r="AAE70" s="59"/>
      <c r="AAF70" s="59"/>
      <c r="AAG70" s="59"/>
      <c r="AAH70" s="59"/>
      <c r="AAI70" s="59"/>
      <c r="AAJ70" s="59"/>
      <c r="AAK70" s="59"/>
      <c r="AAL70" s="59"/>
      <c r="AAM70" s="59"/>
      <c r="AAN70" s="59"/>
      <c r="AAO70" s="59"/>
      <c r="AAP70" s="59"/>
      <c r="AAQ70" s="59"/>
      <c r="AAR70" s="59"/>
      <c r="AAS70" s="59"/>
      <c r="AAT70" s="59"/>
      <c r="AAU70" s="59"/>
      <c r="AAV70" s="59"/>
      <c r="AAW70" s="59"/>
      <c r="AAX70" s="59"/>
      <c r="AAY70" s="59"/>
      <c r="AAZ70" s="59"/>
      <c r="ABA70" s="59"/>
      <c r="ABB70" s="59"/>
      <c r="ABC70" s="59"/>
      <c r="ABD70" s="59"/>
      <c r="ABE70" s="59"/>
      <c r="ABF70" s="59"/>
      <c r="ABG70" s="59"/>
      <c r="ABH70" s="59"/>
      <c r="ABI70" s="59"/>
      <c r="ABJ70" s="59"/>
      <c r="ABK70" s="59"/>
      <c r="ABL70" s="59"/>
      <c r="ABM70" s="59"/>
      <c r="ABN70" s="59"/>
      <c r="ABO70" s="59"/>
      <c r="ABP70" s="59"/>
      <c r="ABQ70" s="59"/>
      <c r="ABR70" s="59"/>
      <c r="ABS70" s="59"/>
      <c r="ABT70" s="59"/>
      <c r="ABU70" s="59"/>
      <c r="ABV70" s="59"/>
      <c r="ABW70" s="59"/>
      <c r="ABX70" s="59"/>
      <c r="ABY70" s="59"/>
      <c r="ABZ70" s="59"/>
      <c r="ACA70" s="59"/>
      <c r="ACB70" s="59"/>
      <c r="ACC70" s="59"/>
      <c r="ACD70" s="59"/>
      <c r="ACE70" s="59"/>
      <c r="ACF70" s="59"/>
      <c r="ACG70" s="59"/>
      <c r="ACH70" s="59"/>
      <c r="ACI70" s="59"/>
      <c r="ACJ70" s="59"/>
      <c r="ACK70" s="59"/>
      <c r="ACL70" s="59"/>
      <c r="ACM70" s="59"/>
      <c r="ACN70" s="59"/>
      <c r="ACO70" s="59"/>
      <c r="ACP70" s="59"/>
      <c r="ACQ70" s="59"/>
      <c r="ACR70" s="59"/>
      <c r="ACS70" s="59"/>
      <c r="ACT70" s="59"/>
      <c r="ACU70" s="59"/>
      <c r="ACV70" s="59"/>
      <c r="ACW70" s="59"/>
      <c r="ACX70" s="59"/>
      <c r="ACY70" s="59"/>
      <c r="ACZ70" s="59"/>
      <c r="ADA70" s="59"/>
      <c r="ADB70" s="59"/>
      <c r="ADC70" s="59"/>
      <c r="ADD70" s="59"/>
      <c r="ADE70" s="59"/>
      <c r="ADF70" s="59"/>
      <c r="ADG70" s="59"/>
      <c r="ADH70" s="59"/>
      <c r="ADI70" s="59"/>
      <c r="ADJ70" s="59"/>
      <c r="ADK70" s="59"/>
      <c r="ADL70" s="59"/>
      <c r="ADM70" s="59"/>
      <c r="ADN70" s="59"/>
      <c r="ADO70" s="59"/>
      <c r="ADP70" s="59"/>
      <c r="ADQ70" s="59"/>
      <c r="ADR70" s="59"/>
      <c r="ADS70" s="59"/>
      <c r="ADT70" s="59"/>
      <c r="ADU70" s="59"/>
      <c r="ADV70" s="59"/>
      <c r="ADW70" s="59"/>
      <c r="ADX70" s="59"/>
      <c r="ADY70" s="59"/>
      <c r="ADZ70" s="59"/>
      <c r="AEA70" s="59"/>
      <c r="AEB70" s="59"/>
      <c r="AEC70" s="59"/>
      <c r="AED70" s="59"/>
      <c r="AEE70" s="59"/>
      <c r="AEF70" s="59"/>
      <c r="AEG70" s="59"/>
      <c r="AEH70" s="59"/>
      <c r="AEI70" s="59"/>
      <c r="AEJ70" s="59"/>
      <c r="AEK70" s="59"/>
      <c r="AEL70" s="59"/>
      <c r="AEM70" s="59"/>
      <c r="AEN70" s="59"/>
      <c r="AEO70" s="59"/>
      <c r="AEP70" s="59"/>
      <c r="AEQ70" s="59"/>
      <c r="AER70" s="59"/>
      <c r="AES70" s="59"/>
      <c r="AET70" s="59"/>
      <c r="AEU70" s="59"/>
      <c r="AEV70" s="59"/>
      <c r="AEW70" s="59"/>
      <c r="AEX70" s="59"/>
      <c r="AEY70" s="59"/>
      <c r="AEZ70" s="59"/>
      <c r="AFA70" s="59"/>
      <c r="AFB70" s="59"/>
      <c r="AFC70" s="59"/>
      <c r="AFD70" s="59"/>
      <c r="AFE70" s="59"/>
      <c r="AFF70" s="59"/>
      <c r="AFG70" s="59"/>
      <c r="AFH70" s="59"/>
      <c r="AFI70" s="59"/>
      <c r="AFJ70" s="59"/>
      <c r="AFK70" s="59"/>
      <c r="AFL70" s="59"/>
      <c r="AFM70" s="59"/>
      <c r="AFN70" s="59"/>
      <c r="AFO70" s="59"/>
      <c r="AFP70" s="59"/>
      <c r="AFQ70" s="59"/>
      <c r="AFR70" s="59"/>
      <c r="AFS70" s="59"/>
      <c r="AFT70" s="59"/>
      <c r="AFU70" s="59"/>
      <c r="AFV70" s="59"/>
      <c r="AFW70" s="59"/>
      <c r="AFX70" s="59"/>
      <c r="AFY70" s="59"/>
      <c r="AFZ70" s="59"/>
      <c r="AGA70" s="59"/>
      <c r="AGB70" s="59"/>
      <c r="AGC70" s="59"/>
      <c r="AGD70" s="59"/>
      <c r="AGE70" s="59"/>
      <c r="AGF70" s="59"/>
      <c r="AGG70" s="59"/>
      <c r="AGH70" s="59"/>
      <c r="AGI70" s="59"/>
      <c r="AGJ70" s="59"/>
      <c r="AGK70" s="59"/>
      <c r="AGL70" s="59"/>
      <c r="AGM70" s="59"/>
      <c r="AGN70" s="59"/>
      <c r="AGO70" s="59"/>
      <c r="AGP70" s="59"/>
      <c r="AGQ70" s="59"/>
      <c r="AGR70" s="59"/>
      <c r="AGS70" s="59"/>
      <c r="AGT70" s="59"/>
      <c r="AGU70" s="59"/>
      <c r="AGV70" s="59"/>
      <c r="AGW70" s="59"/>
      <c r="AGX70" s="59"/>
      <c r="AGY70" s="59"/>
      <c r="AGZ70" s="59"/>
      <c r="AHA70" s="59"/>
      <c r="AHB70" s="59"/>
      <c r="AHC70" s="59"/>
      <c r="AHD70" s="59"/>
      <c r="AHE70" s="59"/>
      <c r="AHF70" s="59"/>
      <c r="AHG70" s="59"/>
      <c r="AHH70" s="59"/>
      <c r="AHI70" s="59"/>
      <c r="AHJ70" s="59"/>
      <c r="AHK70" s="59"/>
      <c r="AHL70" s="59"/>
      <c r="AHM70" s="59"/>
      <c r="AHN70" s="59"/>
      <c r="AHO70" s="59"/>
      <c r="AHP70" s="59"/>
      <c r="AHQ70" s="59"/>
      <c r="AHR70" s="59"/>
      <c r="AHS70" s="59"/>
      <c r="AHT70" s="59"/>
      <c r="AHU70" s="59"/>
      <c r="AHV70" s="59"/>
      <c r="AHW70" s="59"/>
      <c r="AHX70" s="59"/>
      <c r="AHY70" s="59"/>
      <c r="AHZ70" s="59"/>
      <c r="AIA70" s="59"/>
      <c r="AIB70" s="59"/>
      <c r="AIC70" s="59"/>
      <c r="AID70" s="59"/>
      <c r="AIE70" s="59"/>
      <c r="AIF70" s="59"/>
      <c r="AIG70" s="59"/>
      <c r="AIH70" s="59"/>
      <c r="AII70" s="59"/>
      <c r="AIJ70" s="59"/>
      <c r="AIK70" s="59"/>
      <c r="AIL70" s="59"/>
      <c r="AIM70" s="59"/>
      <c r="AIN70" s="59"/>
      <c r="AIO70" s="59"/>
      <c r="AIP70" s="59"/>
      <c r="AIQ70" s="59"/>
      <c r="AIR70" s="59"/>
      <c r="AIS70" s="59"/>
      <c r="AIT70" s="59"/>
      <c r="AIU70" s="59"/>
      <c r="AIV70" s="59"/>
      <c r="AIW70" s="59"/>
      <c r="AIX70" s="59"/>
      <c r="AIY70" s="59"/>
      <c r="AIZ70" s="59"/>
      <c r="AJA70" s="59"/>
      <c r="AJB70" s="59"/>
      <c r="AJC70" s="59"/>
      <c r="AJD70" s="59"/>
      <c r="AJE70" s="59"/>
      <c r="AJF70" s="59"/>
      <c r="AJG70" s="59"/>
      <c r="AJH70" s="59"/>
      <c r="AJI70" s="59"/>
      <c r="AJJ70" s="59"/>
      <c r="AJK70" s="59"/>
      <c r="AJL70" s="59"/>
      <c r="AJM70" s="59"/>
      <c r="AJN70" s="59"/>
      <c r="AJO70" s="59"/>
      <c r="AJP70" s="59"/>
      <c r="AJQ70" s="59"/>
      <c r="AJR70" s="59"/>
      <c r="AJS70" s="59"/>
      <c r="AJT70" s="59"/>
      <c r="AJU70" s="59"/>
      <c r="AJV70" s="59"/>
      <c r="AJW70" s="59"/>
      <c r="AJX70" s="59"/>
      <c r="AJY70" s="59"/>
      <c r="AJZ70" s="59"/>
      <c r="AKA70" s="59"/>
      <c r="AKB70" s="59"/>
      <c r="AKC70" s="59"/>
      <c r="AKD70" s="59"/>
      <c r="AKE70" s="59"/>
      <c r="AKF70" s="59"/>
      <c r="AKG70" s="59"/>
      <c r="AKH70" s="59"/>
      <c r="AKI70" s="59"/>
      <c r="AKJ70" s="59"/>
      <c r="AKK70" s="59"/>
      <c r="AKL70" s="59"/>
      <c r="AKM70" s="59"/>
      <c r="AKN70" s="59"/>
      <c r="AKO70" s="59"/>
      <c r="AKP70" s="59"/>
      <c r="AKQ70" s="59"/>
      <c r="AKR70" s="59"/>
      <c r="AKS70" s="59"/>
      <c r="AKT70" s="59"/>
      <c r="AKU70" s="59"/>
      <c r="AKV70" s="59"/>
      <c r="AKW70" s="59"/>
      <c r="AKX70" s="59"/>
      <c r="AKY70" s="59"/>
      <c r="AKZ70" s="59"/>
      <c r="ALA70" s="59"/>
      <c r="ALB70" s="59"/>
      <c r="ALC70" s="59"/>
      <c r="ALD70" s="59"/>
      <c r="ALE70" s="59"/>
      <c r="ALF70" s="59"/>
      <c r="ALG70" s="59"/>
      <c r="ALH70" s="59"/>
      <c r="ALI70" s="59"/>
      <c r="ALJ70" s="59"/>
      <c r="ALK70" s="59"/>
      <c r="ALL70" s="59"/>
      <c r="ALM70" s="59"/>
      <c r="ALN70" s="59"/>
      <c r="ALO70" s="59"/>
      <c r="ALP70" s="59"/>
      <c r="ALQ70" s="59"/>
      <c r="ALR70" s="59"/>
      <c r="ALS70" s="59"/>
      <c r="ALT70" s="59"/>
      <c r="ALU70" s="59"/>
      <c r="ALV70" s="59"/>
      <c r="ALW70" s="59"/>
      <c r="ALX70" s="59"/>
      <c r="ALY70" s="59"/>
      <c r="ALZ70" s="59"/>
      <c r="AMA70" s="59"/>
      <c r="AMB70" s="59"/>
      <c r="AMC70" s="59"/>
      <c r="AMD70" s="59"/>
      <c r="AME70" s="59"/>
      <c r="AMF70" s="59"/>
      <c r="AMG70" s="59"/>
      <c r="AMH70" s="59"/>
      <c r="AMI70" s="59"/>
      <c r="AMJ70" s="59"/>
      <c r="AMK70" s="59"/>
      <c r="AML70" s="59"/>
      <c r="AMM70" s="59"/>
      <c r="AMN70" s="59"/>
      <c r="AMO70" s="59"/>
      <c r="AMP70" s="59"/>
      <c r="AMQ70" s="59"/>
      <c r="AMR70" s="59"/>
      <c r="AMS70" s="59"/>
      <c r="AMT70" s="59"/>
      <c r="AMU70" s="59"/>
      <c r="AMV70" s="59"/>
      <c r="AMW70" s="59"/>
      <c r="AMX70" s="59"/>
      <c r="AMY70" s="59"/>
    </row>
    <row r="71" spans="1:1039" ht="17.149999999999999" customHeight="1">
      <c r="L71" s="63">
        <v>0</v>
      </c>
      <c r="M71" s="9" t="e">
        <f>ROUND($L71*#REF!,2)</f>
        <v>#REF!</v>
      </c>
      <c r="N71" s="9" t="e">
        <f>ROUND($L71*#REF!,2)</f>
        <v>#REF!</v>
      </c>
      <c r="O71" s="14" t="e">
        <f>N71+M71</f>
        <v>#REF!</v>
      </c>
      <c r="P71" s="11"/>
      <c r="Q71" s="9" t="e">
        <f>ROUND($P71*#REF!,2)</f>
        <v>#REF!</v>
      </c>
      <c r="R71" s="9" t="e">
        <f>ROUND($P71*#REF!,2)</f>
        <v>#REF!</v>
      </c>
      <c r="S71" s="14" t="e">
        <f>R71+Q71</f>
        <v>#REF!</v>
      </c>
      <c r="T71" s="11"/>
      <c r="U71" s="9" t="e">
        <f>ROUND(T71*#REF!,2)</f>
        <v>#REF!</v>
      </c>
      <c r="V71" s="9" t="e">
        <f>ROUND(T71*#REF!,2)</f>
        <v>#REF!</v>
      </c>
      <c r="W71" s="14" t="e">
        <f>V71+U71</f>
        <v>#REF!</v>
      </c>
      <c r="X71" s="8"/>
      <c r="Y71" s="9" t="e">
        <f>ROUND(X71*#REF!,2)</f>
        <v>#REF!</v>
      </c>
      <c r="Z71" s="9" t="e">
        <f>ROUND(X71*#REF!,2)</f>
        <v>#REF!</v>
      </c>
      <c r="AA71" s="14" t="e">
        <f>Z71+Y71</f>
        <v>#REF!</v>
      </c>
      <c r="AB71" s="8"/>
      <c r="AC71" s="9" t="e">
        <f>ROUND(AB71*#REF!,2)</f>
        <v>#REF!</v>
      </c>
      <c r="AD71" s="9" t="e">
        <f>ROUND(AB71*#REF!,2)</f>
        <v>#REF!</v>
      </c>
      <c r="AE71" s="17" t="e">
        <f>AD71+AC71</f>
        <v>#REF!</v>
      </c>
      <c r="AF71" s="8"/>
      <c r="AG71" s="9" t="e">
        <f>ROUND(AF71*#REF!,2)</f>
        <v>#REF!</v>
      </c>
      <c r="AH71" s="9" t="e">
        <f>ROUND(AF71*#REF!,2)</f>
        <v>#REF!</v>
      </c>
      <c r="AI71" s="14" t="e">
        <f>AH71+AG71</f>
        <v>#REF!</v>
      </c>
      <c r="AJ71" s="8"/>
      <c r="AK71" s="9" t="e">
        <f>ROUND(AJ71*#REF!,2)</f>
        <v>#REF!</v>
      </c>
      <c r="AL71" s="9" t="e">
        <f>ROUND(AJ71*#REF!,2)</f>
        <v>#REF!</v>
      </c>
      <c r="AM71" s="17" t="e">
        <f>AL71+AK71</f>
        <v>#REF!</v>
      </c>
      <c r="AN71" s="8"/>
      <c r="AO71" s="9" t="e">
        <f>ROUND(AN71*#REF!,2)</f>
        <v>#REF!</v>
      </c>
      <c r="AP71" s="9" t="e">
        <f>ROUND(AN71*#REF!,2)</f>
        <v>#REF!</v>
      </c>
      <c r="AQ71" s="14" t="e">
        <f>AP71+AO71</f>
        <v>#REF!</v>
      </c>
      <c r="AR71" s="8"/>
      <c r="AS71" s="9" t="e">
        <f>ROUND(AR71*#REF!,2)</f>
        <v>#REF!</v>
      </c>
      <c r="AT71" s="9" t="e">
        <f>ROUND(AR71*#REF!,2)</f>
        <v>#REF!</v>
      </c>
      <c r="AU71" s="14" t="e">
        <f>AT71+AS71</f>
        <v>#REF!</v>
      </c>
      <c r="AV71"/>
      <c r="AW71" s="53" t="e">
        <f>#REF!</f>
        <v>#REF!</v>
      </c>
      <c r="AX71" s="53">
        <f t="shared" si="13"/>
        <v>0</v>
      </c>
      <c r="AY71" s="53" t="e">
        <f t="shared" si="22"/>
        <v>#REF!</v>
      </c>
      <c r="AZ71" s="53" t="e">
        <f>AY71-#REF!</f>
        <v>#REF!</v>
      </c>
    </row>
    <row r="72" spans="1:1039" ht="17.149999999999999" customHeight="1">
      <c r="L72" s="63"/>
      <c r="M72" s="12"/>
      <c r="N72" s="12"/>
      <c r="O72" s="15" t="e">
        <f>SUM(O70:O71)</f>
        <v>#REF!</v>
      </c>
      <c r="P72" s="11"/>
      <c r="Q72" s="9" t="e">
        <f>ROUND($P72*#REF!,2)</f>
        <v>#REF!</v>
      </c>
      <c r="R72" s="9" t="e">
        <f>ROUND($P72*#REF!,2)</f>
        <v>#REF!</v>
      </c>
      <c r="S72" s="15" t="e">
        <f>SUM(S70:S71)</f>
        <v>#REF!</v>
      </c>
      <c r="T72" s="11"/>
      <c r="U72" s="9" t="e">
        <f>ROUND(T72*#REF!,2)</f>
        <v>#REF!</v>
      </c>
      <c r="V72" s="9" t="e">
        <f>ROUND(T72*#REF!,2)</f>
        <v>#REF!</v>
      </c>
      <c r="W72" s="15" t="e">
        <f>SUM(W70:W71)</f>
        <v>#REF!</v>
      </c>
      <c r="X72" s="8"/>
      <c r="Y72" s="9" t="e">
        <f>ROUND(X72*#REF!,2)</f>
        <v>#REF!</v>
      </c>
      <c r="Z72" s="9" t="e">
        <f>ROUND(X72*#REF!,2)</f>
        <v>#REF!</v>
      </c>
      <c r="AA72" s="15" t="e">
        <f>SUM(AA70:AA71)</f>
        <v>#REF!</v>
      </c>
      <c r="AB72" s="8"/>
      <c r="AC72" s="9" t="e">
        <f>ROUND(AB72*#REF!,2)</f>
        <v>#REF!</v>
      </c>
      <c r="AD72" s="9" t="e">
        <f>ROUND(AB72*#REF!,2)</f>
        <v>#REF!</v>
      </c>
      <c r="AE72" s="34" t="e">
        <f>SUM(AE70:AE71)</f>
        <v>#REF!</v>
      </c>
      <c r="AF72" s="8"/>
      <c r="AG72" s="9" t="e">
        <f>ROUND(AF72*#REF!,2)</f>
        <v>#REF!</v>
      </c>
      <c r="AH72" s="9" t="e">
        <f>ROUND(AF72*#REF!,2)</f>
        <v>#REF!</v>
      </c>
      <c r="AI72" s="39" t="e">
        <f>SUM(AI70:AI71)</f>
        <v>#REF!</v>
      </c>
      <c r="AJ72" s="8"/>
      <c r="AK72" s="9" t="e">
        <f>ROUND(AJ72*#REF!,2)</f>
        <v>#REF!</v>
      </c>
      <c r="AL72" s="39"/>
      <c r="AM72" s="34" t="e">
        <f>SUM(AM70:AM71)</f>
        <v>#REF!</v>
      </c>
      <c r="AN72" s="8"/>
      <c r="AO72" s="9" t="e">
        <f>ROUND(AN72*#REF!,2)</f>
        <v>#REF!</v>
      </c>
      <c r="AP72" s="9" t="e">
        <f>ROUND(AN72*#REF!,2)</f>
        <v>#REF!</v>
      </c>
      <c r="AQ72" s="39" t="e">
        <f>SUM(AQ70:AQ71)</f>
        <v>#REF!</v>
      </c>
      <c r="AR72" s="8"/>
      <c r="AS72" s="9" t="e">
        <f>ROUND(AR72*#REF!,2)</f>
        <v>#REF!</v>
      </c>
      <c r="AT72" s="9" t="e">
        <f>ROUND(AR72*#REF!,2)</f>
        <v>#REF!</v>
      </c>
      <c r="AU72" s="39" t="e">
        <f>SUM(AU70:AU71)</f>
        <v>#REF!</v>
      </c>
      <c r="AV72"/>
      <c r="AW72" s="53" t="e">
        <f>#REF!</f>
        <v>#REF!</v>
      </c>
      <c r="AX72" s="53">
        <f t="shared" si="13"/>
        <v>0</v>
      </c>
      <c r="AY72" s="53" t="e">
        <f t="shared" si="22"/>
        <v>#REF!</v>
      </c>
      <c r="AZ72" s="53" t="e">
        <f>AY72-#REF!</f>
        <v>#REF!</v>
      </c>
    </row>
    <row r="73" spans="1:1039" ht="17.149999999999999" customHeight="1">
      <c r="L73" s="63"/>
      <c r="M73" s="12"/>
      <c r="N73" s="12"/>
      <c r="O73" s="10"/>
      <c r="P73" s="11"/>
      <c r="Q73" s="9"/>
      <c r="R73" s="9"/>
      <c r="S73" s="10"/>
      <c r="T73" s="11"/>
      <c r="U73" s="9"/>
      <c r="V73" s="9"/>
      <c r="W73" s="10"/>
      <c r="X73" s="8"/>
      <c r="Y73" s="9"/>
      <c r="Z73" s="9"/>
      <c r="AA73" s="10"/>
      <c r="AB73" s="8"/>
      <c r="AC73" s="9"/>
      <c r="AD73" s="9"/>
      <c r="AE73" s="13"/>
      <c r="AF73" s="8"/>
      <c r="AG73" s="9"/>
      <c r="AH73" s="9"/>
      <c r="AI73" s="10"/>
      <c r="AJ73" s="8"/>
      <c r="AK73" s="9"/>
      <c r="AL73" s="9"/>
      <c r="AM73" s="13"/>
      <c r="AN73" s="8"/>
      <c r="AO73" s="9"/>
      <c r="AP73" s="9"/>
      <c r="AQ73" s="10"/>
      <c r="AR73" s="8"/>
      <c r="AS73" s="9"/>
      <c r="AT73" s="9"/>
      <c r="AU73" s="10"/>
      <c r="AV73"/>
      <c r="AW73" s="53" t="e">
        <f>#REF!</f>
        <v>#REF!</v>
      </c>
      <c r="AX73" s="53">
        <f t="shared" si="13"/>
        <v>0</v>
      </c>
      <c r="AY73" s="53" t="e">
        <f t="shared" si="22"/>
        <v>#REF!</v>
      </c>
      <c r="AZ73" s="53" t="e">
        <f>AY73-#REF!</f>
        <v>#REF!</v>
      </c>
    </row>
    <row r="74" spans="1:1039" s="2" customFormat="1" ht="17.149999999999999" customHeight="1">
      <c r="A74" s="65"/>
      <c r="B74" s="65"/>
      <c r="C74" s="65"/>
      <c r="K74" s="71"/>
      <c r="L74" s="63"/>
      <c r="M74" s="12"/>
      <c r="N74" s="12"/>
      <c r="O74" s="10"/>
      <c r="P74" s="11"/>
      <c r="Q74" s="9"/>
      <c r="R74" s="9"/>
      <c r="S74" s="10"/>
      <c r="T74" s="11"/>
      <c r="U74" s="9"/>
      <c r="V74" s="9"/>
      <c r="W74" s="10"/>
      <c r="X74" s="8"/>
      <c r="Y74" s="9"/>
      <c r="Z74" s="9"/>
      <c r="AA74" s="10"/>
      <c r="AB74" s="8"/>
      <c r="AC74" s="9"/>
      <c r="AD74" s="9"/>
      <c r="AE74" s="13"/>
      <c r="AF74" s="8"/>
      <c r="AG74" s="9"/>
      <c r="AH74" s="9"/>
      <c r="AI74" s="10"/>
      <c r="AJ74" s="8"/>
      <c r="AK74" s="9"/>
      <c r="AL74" s="9"/>
      <c r="AM74" s="13"/>
      <c r="AN74" s="8"/>
      <c r="AO74" s="9"/>
      <c r="AP74" s="9"/>
      <c r="AQ74" s="10"/>
      <c r="AR74" s="8"/>
      <c r="AS74" s="9"/>
      <c r="AT74" s="9"/>
      <c r="AU74" s="10"/>
      <c r="AV74"/>
      <c r="AW74" s="53" t="e">
        <f>#REF!</f>
        <v>#REF!</v>
      </c>
      <c r="AX74" s="53">
        <f t="shared" si="13"/>
        <v>0</v>
      </c>
      <c r="AY74" s="53" t="e">
        <f t="shared" si="22"/>
        <v>#REF!</v>
      </c>
      <c r="AZ74" s="53" t="e">
        <f>AY74-#REF!</f>
        <v>#REF!</v>
      </c>
    </row>
    <row r="75" spans="1:1039" s="2" customFormat="1" ht="17.149999999999999" customHeight="1">
      <c r="A75" s="65"/>
      <c r="B75" s="65"/>
      <c r="C75" s="65"/>
      <c r="K75" s="71"/>
      <c r="L75" s="63"/>
      <c r="M75" s="12"/>
      <c r="N75" s="12"/>
      <c r="O75" s="15" t="e">
        <f>SUM(O72,O67,O46,#REF!,#REF!,#REF!,#REF!,#REF!,#REF!,#REF!,#REF!,#REF!,#REF!,#REF!,#REF!,#REF!,#REF!)</f>
        <v>#REF!</v>
      </c>
      <c r="P75" s="11"/>
      <c r="Q75" s="9"/>
      <c r="R75" s="9"/>
      <c r="S75" s="15" t="e">
        <f>SUM(S72,S67,S46,#REF!,#REF!,#REF!,#REF!,#REF!,#REF!,#REF!,#REF!,#REF!,#REF!,#REF!,#REF!,#REF!,#REF!)</f>
        <v>#REF!</v>
      </c>
      <c r="T75" s="11"/>
      <c r="U75" s="9"/>
      <c r="V75" s="9"/>
      <c r="W75" s="15" t="e">
        <f>SUM(W72,W67,W46,#REF!,#REF!,#REF!,#REF!,#REF!,#REF!,#REF!,#REF!,#REF!,#REF!,#REF!,#REF!,#REF!,#REF!)</f>
        <v>#REF!</v>
      </c>
      <c r="X75" s="8"/>
      <c r="Y75" s="9"/>
      <c r="Z75" s="9"/>
      <c r="AA75" s="15" t="e">
        <f>SUM(AA72,AA67,AA46,#REF!,#REF!,#REF!,#REF!,#REF!,#REF!,#REF!,#REF!,#REF!,#REF!,#REF!,#REF!,#REF!,#REF!)</f>
        <v>#REF!</v>
      </c>
      <c r="AB75" s="8"/>
      <c r="AC75" s="9"/>
      <c r="AD75" s="9"/>
      <c r="AE75" s="35" t="e">
        <f>SUM(AE72,AE67,AE46,#REF!,#REF!,#REF!,#REF!,#REF!,#REF!,#REF!,#REF!,#REF!,#REF!,#REF!,#REF!,#REF!,#REF!)</f>
        <v>#REF!</v>
      </c>
      <c r="AF75" s="8"/>
      <c r="AG75" s="9"/>
      <c r="AH75" s="9"/>
      <c r="AI75" s="40" t="e">
        <f>SUM(AI72,AI67,AI46,#REF!,#REF!,#REF!,#REF!,#REF!,#REF!,#REF!,#REF!,#REF!,#REF!,#REF!,#REF!,#REF!,#REF!)</f>
        <v>#REF!</v>
      </c>
      <c r="AJ75" s="8"/>
      <c r="AK75" s="9"/>
      <c r="AL75" s="40"/>
      <c r="AM75" s="35" t="e">
        <f>SUM(AM72,AM67,AM46,#REF!,#REF!,#REF!,#REF!,#REF!,#REF!,#REF!,#REF!,#REF!,#REF!,#REF!,#REF!,#REF!,#REF!)</f>
        <v>#REF!</v>
      </c>
      <c r="AN75" s="8"/>
      <c r="AO75" s="9"/>
      <c r="AP75" s="9"/>
      <c r="AQ75" s="40" t="e">
        <f>SUM(AQ72,AQ67,AQ46,#REF!,#REF!,#REF!,#REF!,#REF!,#REF!,#REF!,#REF!,#REF!,#REF!,#REF!,#REF!,#REF!,#REF!)</f>
        <v>#REF!</v>
      </c>
      <c r="AR75" s="8"/>
      <c r="AS75" s="9"/>
      <c r="AT75" s="9"/>
      <c r="AU75" s="40" t="e">
        <f>SUM(AU72,AU67,AU46,#REF!,#REF!,#REF!,#REF!,#REF!,#REF!,#REF!,#REF!,#REF!,#REF!,#REF!,#REF!,#REF!,#REF!)</f>
        <v>#REF!</v>
      </c>
      <c r="AV75" s="16"/>
      <c r="AW75" s="53" t="e">
        <f>#REF!</f>
        <v>#REF!</v>
      </c>
      <c r="AX75" s="53">
        <f t="shared" si="13"/>
        <v>0</v>
      </c>
      <c r="AY75" s="53" t="e">
        <f t="shared" si="22"/>
        <v>#REF!</v>
      </c>
      <c r="AZ75" s="53" t="e">
        <f>AY75-#REF!</f>
        <v>#REF!</v>
      </c>
    </row>
    <row r="76" spans="1:1039" s="2" customFormat="1" ht="33.4" customHeight="1">
      <c r="A76" s="65"/>
      <c r="B76" s="65"/>
      <c r="C76" s="65"/>
      <c r="K76" s="71"/>
      <c r="L76" s="63"/>
      <c r="M76" s="12"/>
      <c r="N76" s="12"/>
      <c r="O76" s="10"/>
      <c r="P76" s="11"/>
      <c r="Q76" s="9"/>
      <c r="R76" s="9"/>
      <c r="S76" s="10"/>
      <c r="T76" s="11"/>
      <c r="U76" s="9" t="e">
        <f>ROUND(T76*#REF!,2)</f>
        <v>#REF!</v>
      </c>
      <c r="V76" s="9" t="e">
        <f>ROUND(T76*#REF!,2)</f>
        <v>#REF!</v>
      </c>
      <c r="W76" s="10"/>
      <c r="X76" s="8"/>
      <c r="Y76" s="9" t="e">
        <f>ROUND(X76*#REF!,2)</f>
        <v>#REF!</v>
      </c>
      <c r="Z76" s="9" t="e">
        <f>ROUND(X76*#REF!,2)</f>
        <v>#REF!</v>
      </c>
      <c r="AA76" s="10"/>
      <c r="AB76" s="8"/>
      <c r="AC76" s="9" t="e">
        <f>ROUND(AB76*#REF!,2)</f>
        <v>#REF!</v>
      </c>
      <c r="AD76" s="9" t="e">
        <f>ROUND(AB76*#REF!,2)</f>
        <v>#REF!</v>
      </c>
      <c r="AE76" s="13"/>
      <c r="AF76" s="8"/>
      <c r="AG76" s="9" t="e">
        <f>ROUND(AF76*#REF!,2)</f>
        <v>#REF!</v>
      </c>
      <c r="AH76" s="9" t="e">
        <f>ROUND(AF76*#REF!,2)</f>
        <v>#REF!</v>
      </c>
      <c r="AI76" s="10"/>
      <c r="AJ76" s="8"/>
      <c r="AK76" s="9" t="e">
        <f>ROUND(AJ76*#REF!,2)</f>
        <v>#REF!</v>
      </c>
      <c r="AL76" s="9" t="e">
        <f>ROUND(AJ76*#REF!,2)</f>
        <v>#REF!</v>
      </c>
      <c r="AM76" s="13"/>
      <c r="AN76" s="8"/>
      <c r="AO76" s="9" t="e">
        <f>ROUND(AN76*#REF!,2)</f>
        <v>#REF!</v>
      </c>
      <c r="AP76" s="9"/>
      <c r="AQ76" s="10"/>
      <c r="AR76" s="8"/>
      <c r="AS76" s="9"/>
      <c r="AT76" s="9"/>
      <c r="AU76" s="10"/>
      <c r="AV76"/>
      <c r="AW76" s="53" t="e">
        <f>#REF!</f>
        <v>#REF!</v>
      </c>
      <c r="AX76" s="53">
        <f t="shared" si="13"/>
        <v>0</v>
      </c>
      <c r="AY76" s="53" t="e">
        <f t="shared" si="22"/>
        <v>#REF!</v>
      </c>
      <c r="AZ76" s="53" t="e">
        <f>AY76-#REF!</f>
        <v>#REF!</v>
      </c>
    </row>
    <row r="77" spans="1:1039" s="2" customFormat="1" ht="33" customHeight="1">
      <c r="A77" s="65"/>
      <c r="B77" s="65"/>
      <c r="C77" s="65"/>
      <c r="K77" s="71"/>
      <c r="L77" s="63">
        <v>0</v>
      </c>
      <c r="M77" s="9" t="e">
        <f>ROUND($L77*#REF!,2)</f>
        <v>#REF!</v>
      </c>
      <c r="N77" s="9" t="e">
        <f>ROUND($L77*#REF!,2)</f>
        <v>#REF!</v>
      </c>
      <c r="O77" s="14" t="e">
        <f t="shared" ref="O77:O93" si="32">N77+M77</f>
        <v>#REF!</v>
      </c>
      <c r="P77" s="11"/>
      <c r="Q77" s="9" t="e">
        <f>ROUND($P77*#REF!,2)</f>
        <v>#REF!</v>
      </c>
      <c r="R77" s="9" t="e">
        <f>ROUND($P77*#REF!,2)</f>
        <v>#REF!</v>
      </c>
      <c r="S77" s="14" t="e">
        <f t="shared" ref="S77:S93" si="33">R77+Q77</f>
        <v>#REF!</v>
      </c>
      <c r="T77" s="11"/>
      <c r="U77" s="9" t="e">
        <f>ROUND(T77*#REF!,2)</f>
        <v>#REF!</v>
      </c>
      <c r="V77" s="9" t="e">
        <f>ROUND(T77*#REF!,2)</f>
        <v>#REF!</v>
      </c>
      <c r="W77" s="14" t="e">
        <f t="shared" ref="W77:W93" si="34">V77+U77</f>
        <v>#REF!</v>
      </c>
      <c r="X77" s="8"/>
      <c r="Y77" s="9" t="e">
        <f>ROUND(X77*#REF!,2)</f>
        <v>#REF!</v>
      </c>
      <c r="Z77" s="9" t="e">
        <f>ROUND(X77*#REF!,2)</f>
        <v>#REF!</v>
      </c>
      <c r="AA77" s="14" t="e">
        <f t="shared" ref="AA77:AA93" si="35">Z77+Y77</f>
        <v>#REF!</v>
      </c>
      <c r="AB77" s="8"/>
      <c r="AC77" s="9" t="e">
        <f>ROUND(AB77*#REF!,2)</f>
        <v>#REF!</v>
      </c>
      <c r="AD77" s="9" t="e">
        <f>ROUND(AB77*#REF!,2)</f>
        <v>#REF!</v>
      </c>
      <c r="AE77" s="17" t="e">
        <f t="shared" ref="AE77:AE93" si="36">AD77+AC77</f>
        <v>#REF!</v>
      </c>
      <c r="AF77" s="8"/>
      <c r="AG77" s="9" t="e">
        <f>ROUND(AF77*#REF!,2)</f>
        <v>#REF!</v>
      </c>
      <c r="AH77" s="9" t="e">
        <f>ROUND(AF77*#REF!,2)</f>
        <v>#REF!</v>
      </c>
      <c r="AI77" s="14" t="e">
        <f t="shared" ref="AI77:AI93" si="37">AH77+AG77</f>
        <v>#REF!</v>
      </c>
      <c r="AJ77" s="8"/>
      <c r="AK77" s="9" t="e">
        <f>ROUND(AJ77*#REF!,2)</f>
        <v>#REF!</v>
      </c>
      <c r="AL77" s="9" t="e">
        <f>ROUND(AJ77*#REF!,2)</f>
        <v>#REF!</v>
      </c>
      <c r="AM77" s="17" t="e">
        <f t="shared" ref="AM77:AM93" si="38">AL77+AK77</f>
        <v>#REF!</v>
      </c>
      <c r="AN77" s="8"/>
      <c r="AO77" s="9" t="e">
        <f>ROUND(AN77*#REF!,2)</f>
        <v>#REF!</v>
      </c>
      <c r="AP77" s="9" t="e">
        <f>ROUND(AN77*#REF!,2)</f>
        <v>#REF!</v>
      </c>
      <c r="AQ77" s="14" t="e">
        <f t="shared" ref="AQ77:AQ93" si="39">AP77+AO77</f>
        <v>#REF!</v>
      </c>
      <c r="AR77" s="8"/>
      <c r="AS77" s="9" t="e">
        <f>ROUND(AR77*#REF!,2)</f>
        <v>#REF!</v>
      </c>
      <c r="AT77" s="9" t="e">
        <f>ROUND(AR77*#REF!,2)</f>
        <v>#REF!</v>
      </c>
      <c r="AU77" s="14" t="e">
        <f t="shared" ref="AU77:AU93" si="40">AT77+AS77</f>
        <v>#REF!</v>
      </c>
      <c r="AV77"/>
      <c r="AW77" s="53" t="e">
        <f>#REF!</f>
        <v>#REF!</v>
      </c>
      <c r="AX77" s="53">
        <f t="shared" si="13"/>
        <v>0</v>
      </c>
      <c r="AY77" s="53" t="e">
        <f t="shared" si="22"/>
        <v>#REF!</v>
      </c>
      <c r="AZ77" s="53" t="e">
        <f>AY77-#REF!</f>
        <v>#REF!</v>
      </c>
    </row>
    <row r="78" spans="1:1039" s="2" customFormat="1" ht="33" customHeight="1">
      <c r="A78" s="65"/>
      <c r="B78" s="65"/>
      <c r="C78" s="65"/>
      <c r="K78" s="71"/>
      <c r="L78" s="63"/>
      <c r="M78" s="9"/>
      <c r="N78" s="9"/>
      <c r="O78" s="14"/>
      <c r="P78" s="11"/>
      <c r="Q78" s="9"/>
      <c r="R78" s="9"/>
      <c r="S78" s="14"/>
      <c r="T78" s="11"/>
      <c r="U78" s="9"/>
      <c r="V78" s="9"/>
      <c r="W78" s="14"/>
      <c r="X78" s="8"/>
      <c r="Y78" s="9"/>
      <c r="Z78" s="9"/>
      <c r="AA78" s="14"/>
      <c r="AB78" s="8"/>
      <c r="AC78" s="9"/>
      <c r="AD78" s="9"/>
      <c r="AE78" s="17"/>
      <c r="AF78" s="8"/>
      <c r="AG78" s="9"/>
      <c r="AH78" s="9"/>
      <c r="AI78" s="14"/>
      <c r="AJ78" s="8"/>
      <c r="AK78" s="9"/>
      <c r="AL78" s="9"/>
      <c r="AM78" s="17"/>
      <c r="AN78" s="8"/>
      <c r="AO78" s="9"/>
      <c r="AP78" s="9"/>
      <c r="AQ78" s="14"/>
      <c r="AR78" s="8"/>
      <c r="AS78" s="9"/>
      <c r="AT78" s="9"/>
      <c r="AU78" s="14"/>
      <c r="AV78"/>
      <c r="AW78" s="53"/>
      <c r="AX78" s="53"/>
      <c r="AY78" s="53"/>
      <c r="AZ78" s="53"/>
    </row>
    <row r="79" spans="1:1039" s="2" customFormat="1" ht="34.5" customHeight="1">
      <c r="A79" s="65"/>
      <c r="B79" s="65"/>
      <c r="C79" s="65"/>
      <c r="K79" s="71"/>
      <c r="L79" s="63">
        <v>0</v>
      </c>
      <c r="M79" s="9" t="e">
        <f>ROUND($L79*#REF!,2)</f>
        <v>#REF!</v>
      </c>
      <c r="N79" s="9" t="e">
        <f>ROUND($L79*#REF!,2)</f>
        <v>#REF!</v>
      </c>
      <c r="O79" s="14" t="e">
        <f t="shared" si="32"/>
        <v>#REF!</v>
      </c>
      <c r="P79" s="11"/>
      <c r="Q79" s="9" t="e">
        <f>ROUND($P79*#REF!,2)</f>
        <v>#REF!</v>
      </c>
      <c r="R79" s="9" t="e">
        <f>ROUND($P79*#REF!,2)</f>
        <v>#REF!</v>
      </c>
      <c r="S79" s="14" t="e">
        <f t="shared" si="33"/>
        <v>#REF!</v>
      </c>
      <c r="T79" s="11"/>
      <c r="U79" s="9" t="e">
        <f>ROUND(T79*#REF!,2)</f>
        <v>#REF!</v>
      </c>
      <c r="V79" s="9" t="e">
        <f>ROUND(T79*#REF!,2)</f>
        <v>#REF!</v>
      </c>
      <c r="W79" s="14" t="e">
        <f t="shared" si="34"/>
        <v>#REF!</v>
      </c>
      <c r="X79" s="8"/>
      <c r="Y79" s="9" t="e">
        <f>ROUND(X79*#REF!,2)</f>
        <v>#REF!</v>
      </c>
      <c r="Z79" s="9" t="e">
        <f>ROUND(X79*#REF!,2)</f>
        <v>#REF!</v>
      </c>
      <c r="AA79" s="14" t="e">
        <f t="shared" si="35"/>
        <v>#REF!</v>
      </c>
      <c r="AB79" s="8"/>
      <c r="AC79" s="9" t="e">
        <f>ROUND(AB79*#REF!,2)</f>
        <v>#REF!</v>
      </c>
      <c r="AD79" s="9" t="e">
        <f>ROUND(AB79*#REF!,2)</f>
        <v>#REF!</v>
      </c>
      <c r="AE79" s="17" t="e">
        <f t="shared" si="36"/>
        <v>#REF!</v>
      </c>
      <c r="AF79" s="8"/>
      <c r="AG79" s="9" t="e">
        <f>ROUND(AF79*#REF!,2)</f>
        <v>#REF!</v>
      </c>
      <c r="AH79" s="9" t="e">
        <f>ROUND(AF79*#REF!,2)</f>
        <v>#REF!</v>
      </c>
      <c r="AI79" s="14" t="e">
        <f t="shared" si="37"/>
        <v>#REF!</v>
      </c>
      <c r="AJ79" s="8"/>
      <c r="AK79" s="9" t="e">
        <f>ROUND(AJ79*#REF!,2)</f>
        <v>#REF!</v>
      </c>
      <c r="AL79" s="9" t="e">
        <f>ROUND(AJ79*#REF!,2)</f>
        <v>#REF!</v>
      </c>
      <c r="AM79" s="17" t="e">
        <f t="shared" si="38"/>
        <v>#REF!</v>
      </c>
      <c r="AN79" s="8"/>
      <c r="AO79" s="9" t="e">
        <f>ROUND(AN79*#REF!,2)</f>
        <v>#REF!</v>
      </c>
      <c r="AP79" s="9" t="e">
        <f>ROUND(AN79*#REF!,2)</f>
        <v>#REF!</v>
      </c>
      <c r="AQ79" s="14" t="e">
        <f t="shared" si="39"/>
        <v>#REF!</v>
      </c>
      <c r="AR79" s="8"/>
      <c r="AS79" s="9" t="e">
        <f>ROUND(AR79*#REF!,2)</f>
        <v>#REF!</v>
      </c>
      <c r="AT79" s="9" t="e">
        <f>ROUND(AR79*#REF!,2)</f>
        <v>#REF!</v>
      </c>
      <c r="AU79" s="14" t="e">
        <f t="shared" si="40"/>
        <v>#REF!</v>
      </c>
      <c r="AV79"/>
      <c r="AW79" s="53" t="e">
        <f>#REF!</f>
        <v>#REF!</v>
      </c>
      <c r="AX79" s="53">
        <f t="shared" si="13"/>
        <v>0</v>
      </c>
      <c r="AY79" s="53" t="e">
        <f t="shared" si="22"/>
        <v>#REF!</v>
      </c>
      <c r="AZ79" s="53" t="e">
        <f>AY79-#REF!</f>
        <v>#REF!</v>
      </c>
    </row>
    <row r="80" spans="1:1039" s="2" customFormat="1" ht="14.65" customHeight="1">
      <c r="A80" s="65"/>
      <c r="B80" s="65"/>
      <c r="C80" s="65"/>
      <c r="K80" s="71"/>
      <c r="L80" s="63">
        <v>0</v>
      </c>
      <c r="M80" s="9" t="e">
        <f>ROUND($L80*#REF!,2)</f>
        <v>#REF!</v>
      </c>
      <c r="N80" s="9" t="e">
        <f>ROUND($L80*#REF!,2)</f>
        <v>#REF!</v>
      </c>
      <c r="O80" s="14" t="e">
        <f t="shared" si="32"/>
        <v>#REF!</v>
      </c>
      <c r="P80" s="11"/>
      <c r="Q80" s="9" t="e">
        <f>ROUND($P80*#REF!,2)</f>
        <v>#REF!</v>
      </c>
      <c r="R80" s="9" t="e">
        <f>ROUND($P80*#REF!,2)</f>
        <v>#REF!</v>
      </c>
      <c r="S80" s="14" t="e">
        <f t="shared" si="33"/>
        <v>#REF!</v>
      </c>
      <c r="T80" s="11"/>
      <c r="U80" s="9" t="e">
        <f>ROUND(T80*#REF!,2)</f>
        <v>#REF!</v>
      </c>
      <c r="V80" s="9" t="e">
        <f>ROUND(T80*#REF!,2)</f>
        <v>#REF!</v>
      </c>
      <c r="W80" s="14" t="e">
        <f t="shared" si="34"/>
        <v>#REF!</v>
      </c>
      <c r="X80" s="8"/>
      <c r="Y80" s="9" t="e">
        <f>ROUND(X80*#REF!,2)</f>
        <v>#REF!</v>
      </c>
      <c r="Z80" s="9" t="e">
        <f>ROUND(X80*#REF!,2)</f>
        <v>#REF!</v>
      </c>
      <c r="AA80" s="14" t="e">
        <f t="shared" si="35"/>
        <v>#REF!</v>
      </c>
      <c r="AB80" s="8"/>
      <c r="AC80" s="9" t="e">
        <f>ROUND(AB80*#REF!,2)</f>
        <v>#REF!</v>
      </c>
      <c r="AD80" s="9" t="e">
        <f>ROUND(AB80*#REF!,2)</f>
        <v>#REF!</v>
      </c>
      <c r="AE80" s="17" t="e">
        <f t="shared" si="36"/>
        <v>#REF!</v>
      </c>
      <c r="AF80" s="8"/>
      <c r="AG80" s="9" t="e">
        <f>ROUND(AF80*#REF!,2)</f>
        <v>#REF!</v>
      </c>
      <c r="AH80" s="9" t="e">
        <f>ROUND(AF80*#REF!,2)</f>
        <v>#REF!</v>
      </c>
      <c r="AI80" s="14" t="e">
        <f t="shared" si="37"/>
        <v>#REF!</v>
      </c>
      <c r="AJ80" s="8"/>
      <c r="AK80" s="9" t="e">
        <f>ROUND(AJ80*#REF!,2)</f>
        <v>#REF!</v>
      </c>
      <c r="AL80" s="9" t="e">
        <f>ROUND(AJ80*#REF!,2)</f>
        <v>#REF!</v>
      </c>
      <c r="AM80" s="17" t="e">
        <f t="shared" si="38"/>
        <v>#REF!</v>
      </c>
      <c r="AN80" s="8"/>
      <c r="AO80" s="9" t="e">
        <f>ROUND(AN80*#REF!,2)</f>
        <v>#REF!</v>
      </c>
      <c r="AP80" s="9" t="e">
        <f>ROUND(AN80*#REF!,2)</f>
        <v>#REF!</v>
      </c>
      <c r="AQ80" s="14" t="e">
        <f t="shared" si="39"/>
        <v>#REF!</v>
      </c>
      <c r="AR80" s="8"/>
      <c r="AS80" s="9" t="e">
        <f>ROUND(AR80*#REF!,2)</f>
        <v>#REF!</v>
      </c>
      <c r="AT80" s="9" t="e">
        <f>ROUND(AR80*#REF!,2)</f>
        <v>#REF!</v>
      </c>
      <c r="AU80" s="14" t="e">
        <f t="shared" si="40"/>
        <v>#REF!</v>
      </c>
      <c r="AV80"/>
      <c r="AW80" s="53" t="e">
        <f>#REF!</f>
        <v>#REF!</v>
      </c>
      <c r="AX80" s="53">
        <f t="shared" si="13"/>
        <v>0</v>
      </c>
      <c r="AY80" s="53" t="e">
        <f t="shared" si="22"/>
        <v>#REF!</v>
      </c>
      <c r="AZ80" s="53" t="e">
        <f>AY80-#REF!</f>
        <v>#REF!</v>
      </c>
    </row>
    <row r="81" spans="1:52" s="2" customFormat="1" ht="60.65" customHeight="1">
      <c r="A81" s="65"/>
      <c r="B81" s="65"/>
      <c r="C81" s="65"/>
      <c r="K81" s="71"/>
      <c r="L81" s="63">
        <v>0</v>
      </c>
      <c r="M81" s="9" t="e">
        <f>ROUND($L81*#REF!,2)</f>
        <v>#REF!</v>
      </c>
      <c r="N81" s="9" t="e">
        <f>ROUND($L81*#REF!,2)</f>
        <v>#REF!</v>
      </c>
      <c r="O81" s="14" t="e">
        <f t="shared" si="32"/>
        <v>#REF!</v>
      </c>
      <c r="P81" s="11"/>
      <c r="Q81" s="9" t="e">
        <f>ROUND($P81*#REF!,2)</f>
        <v>#REF!</v>
      </c>
      <c r="R81" s="9" t="e">
        <f>ROUND($P81*#REF!,2)</f>
        <v>#REF!</v>
      </c>
      <c r="S81" s="14" t="e">
        <f t="shared" si="33"/>
        <v>#REF!</v>
      </c>
      <c r="T81" s="11"/>
      <c r="U81" s="9" t="e">
        <f>ROUND(T81*#REF!,2)</f>
        <v>#REF!</v>
      </c>
      <c r="V81" s="9" t="e">
        <f>ROUND(T81*#REF!,2)</f>
        <v>#REF!</v>
      </c>
      <c r="W81" s="14" t="e">
        <f t="shared" si="34"/>
        <v>#REF!</v>
      </c>
      <c r="X81" s="8"/>
      <c r="Y81" s="9" t="e">
        <f>ROUND(X81*#REF!,2)</f>
        <v>#REF!</v>
      </c>
      <c r="Z81" s="9" t="e">
        <f>ROUND(X81*#REF!,2)</f>
        <v>#REF!</v>
      </c>
      <c r="AA81" s="14" t="e">
        <f t="shared" si="35"/>
        <v>#REF!</v>
      </c>
      <c r="AB81" s="8"/>
      <c r="AC81" s="9" t="e">
        <f>ROUND(AB81*#REF!,2)</f>
        <v>#REF!</v>
      </c>
      <c r="AD81" s="9" t="e">
        <f>ROUND(AB81*#REF!,2)</f>
        <v>#REF!</v>
      </c>
      <c r="AE81" s="17" t="e">
        <f t="shared" si="36"/>
        <v>#REF!</v>
      </c>
      <c r="AF81" s="8"/>
      <c r="AG81" s="9" t="e">
        <f>ROUND(AF81*#REF!,2)</f>
        <v>#REF!</v>
      </c>
      <c r="AH81" s="9" t="e">
        <f>ROUND(AF81*#REF!,2)</f>
        <v>#REF!</v>
      </c>
      <c r="AI81" s="14" t="e">
        <f t="shared" si="37"/>
        <v>#REF!</v>
      </c>
      <c r="AJ81" s="8"/>
      <c r="AK81" s="9" t="e">
        <f>ROUND(AJ81*#REF!,2)</f>
        <v>#REF!</v>
      </c>
      <c r="AL81" s="9" t="e">
        <f>ROUND(AJ81*#REF!,2)</f>
        <v>#REF!</v>
      </c>
      <c r="AM81" s="17" t="e">
        <f t="shared" si="38"/>
        <v>#REF!</v>
      </c>
      <c r="AN81" s="8"/>
      <c r="AO81" s="9" t="e">
        <f>ROUND(AN81*#REF!,2)</f>
        <v>#REF!</v>
      </c>
      <c r="AP81" s="9" t="e">
        <f>ROUND(AN81*#REF!,2)</f>
        <v>#REF!</v>
      </c>
      <c r="AQ81" s="14" t="e">
        <f t="shared" si="39"/>
        <v>#REF!</v>
      </c>
      <c r="AR81" s="8"/>
      <c r="AS81" s="9" t="e">
        <f>ROUND(AR81*#REF!,2)</f>
        <v>#REF!</v>
      </c>
      <c r="AT81" s="9" t="e">
        <f>ROUND(AR81*#REF!,2)</f>
        <v>#REF!</v>
      </c>
      <c r="AU81" s="14" t="e">
        <f t="shared" si="40"/>
        <v>#REF!</v>
      </c>
      <c r="AV81"/>
      <c r="AW81" s="53" t="e">
        <f>#REF!</f>
        <v>#REF!</v>
      </c>
      <c r="AX81" s="53">
        <f t="shared" si="13"/>
        <v>0</v>
      </c>
      <c r="AY81" s="53" t="e">
        <f t="shared" si="22"/>
        <v>#REF!</v>
      </c>
      <c r="AZ81" s="53" t="e">
        <f>AY81-#REF!</f>
        <v>#REF!</v>
      </c>
    </row>
    <row r="82" spans="1:52" s="2" customFormat="1" ht="14.65" customHeight="1">
      <c r="A82" s="65"/>
      <c r="B82" s="65"/>
      <c r="C82" s="65"/>
      <c r="K82" s="71"/>
      <c r="L82" s="63">
        <v>0</v>
      </c>
      <c r="M82" s="9" t="e">
        <f>ROUND($L82*#REF!,2)</f>
        <v>#REF!</v>
      </c>
      <c r="N82" s="9" t="e">
        <f>ROUND($L82*#REF!,2)</f>
        <v>#REF!</v>
      </c>
      <c r="O82" s="14" t="e">
        <f t="shared" si="32"/>
        <v>#REF!</v>
      </c>
      <c r="P82" s="11"/>
      <c r="Q82" s="9" t="e">
        <f>ROUND($P82*#REF!,2)</f>
        <v>#REF!</v>
      </c>
      <c r="R82" s="9" t="e">
        <f>ROUND($P82*#REF!,2)</f>
        <v>#REF!</v>
      </c>
      <c r="S82" s="14" t="e">
        <f t="shared" si="33"/>
        <v>#REF!</v>
      </c>
      <c r="T82" s="11"/>
      <c r="U82" s="9" t="e">
        <f>ROUND(T82*#REF!,2)</f>
        <v>#REF!</v>
      </c>
      <c r="V82" s="9" t="e">
        <f>ROUND(T82*#REF!,2)</f>
        <v>#REF!</v>
      </c>
      <c r="W82" s="14" t="e">
        <f t="shared" si="34"/>
        <v>#REF!</v>
      </c>
      <c r="X82" s="8"/>
      <c r="Y82" s="9" t="e">
        <f>ROUND(X82*#REF!,2)</f>
        <v>#REF!</v>
      </c>
      <c r="Z82" s="9" t="e">
        <f>ROUND(X82*#REF!,2)</f>
        <v>#REF!</v>
      </c>
      <c r="AA82" s="14" t="e">
        <f t="shared" si="35"/>
        <v>#REF!</v>
      </c>
      <c r="AB82" s="8"/>
      <c r="AC82" s="9" t="e">
        <f>ROUND(AB82*#REF!,2)</f>
        <v>#REF!</v>
      </c>
      <c r="AD82" s="9" t="e">
        <f>ROUND(AB82*#REF!,2)</f>
        <v>#REF!</v>
      </c>
      <c r="AE82" s="17" t="e">
        <f t="shared" si="36"/>
        <v>#REF!</v>
      </c>
      <c r="AF82" s="8"/>
      <c r="AG82" s="9" t="e">
        <f>ROUND(AF82*#REF!,2)</f>
        <v>#REF!</v>
      </c>
      <c r="AH82" s="9" t="e">
        <f>ROUND(AF82*#REF!,2)</f>
        <v>#REF!</v>
      </c>
      <c r="AI82" s="14" t="e">
        <f t="shared" si="37"/>
        <v>#REF!</v>
      </c>
      <c r="AJ82" s="8"/>
      <c r="AK82" s="9" t="e">
        <f>ROUND(AJ82*#REF!,2)</f>
        <v>#REF!</v>
      </c>
      <c r="AL82" s="9" t="e">
        <f>ROUND(AJ82*#REF!,2)</f>
        <v>#REF!</v>
      </c>
      <c r="AM82" s="17" t="e">
        <f t="shared" si="38"/>
        <v>#REF!</v>
      </c>
      <c r="AN82" s="8"/>
      <c r="AO82" s="9" t="e">
        <f>ROUND(AN82*#REF!,2)</f>
        <v>#REF!</v>
      </c>
      <c r="AP82" s="9" t="e">
        <f>ROUND(AN82*#REF!,2)</f>
        <v>#REF!</v>
      </c>
      <c r="AQ82" s="14" t="e">
        <f t="shared" si="39"/>
        <v>#REF!</v>
      </c>
      <c r="AR82" s="8"/>
      <c r="AS82" s="9" t="e">
        <f>ROUND(AR82*#REF!,2)</f>
        <v>#REF!</v>
      </c>
      <c r="AT82" s="9" t="e">
        <f>ROUND(AR82*#REF!,2)</f>
        <v>#REF!</v>
      </c>
      <c r="AU82" s="14" t="e">
        <f t="shared" si="40"/>
        <v>#REF!</v>
      </c>
      <c r="AV82"/>
      <c r="AW82" s="53" t="e">
        <f>#REF!</f>
        <v>#REF!</v>
      </c>
      <c r="AX82" s="53">
        <f t="shared" si="13"/>
        <v>0</v>
      </c>
      <c r="AY82" s="53" t="e">
        <f t="shared" si="22"/>
        <v>#REF!</v>
      </c>
      <c r="AZ82" s="53" t="e">
        <f>AY82-#REF!</f>
        <v>#REF!</v>
      </c>
    </row>
    <row r="83" spans="1:52" s="2" customFormat="1" ht="55.5" customHeight="1">
      <c r="A83" s="65"/>
      <c r="B83" s="65"/>
      <c r="C83" s="65"/>
      <c r="K83" s="71"/>
      <c r="L83" s="63">
        <v>0</v>
      </c>
      <c r="M83" s="9" t="e">
        <f>ROUND($L83*#REF!,2)</f>
        <v>#REF!</v>
      </c>
      <c r="N83" s="9" t="e">
        <f>ROUND($L83*#REF!,2)</f>
        <v>#REF!</v>
      </c>
      <c r="O83" s="14" t="e">
        <f t="shared" si="32"/>
        <v>#REF!</v>
      </c>
      <c r="P83" s="11"/>
      <c r="Q83" s="9" t="e">
        <f>ROUND($P83*#REF!,2)</f>
        <v>#REF!</v>
      </c>
      <c r="R83" s="9" t="e">
        <f>ROUND($P83*#REF!,2)</f>
        <v>#REF!</v>
      </c>
      <c r="S83" s="14" t="e">
        <f t="shared" si="33"/>
        <v>#REF!</v>
      </c>
      <c r="T83" s="11"/>
      <c r="U83" s="9" t="e">
        <f>ROUND(T83*#REF!,2)</f>
        <v>#REF!</v>
      </c>
      <c r="V83" s="9" t="e">
        <f>ROUND(T83*#REF!,2)</f>
        <v>#REF!</v>
      </c>
      <c r="W83" s="14" t="e">
        <f t="shared" si="34"/>
        <v>#REF!</v>
      </c>
      <c r="X83" s="8"/>
      <c r="Y83" s="9" t="e">
        <f>ROUND(X83*#REF!,2)</f>
        <v>#REF!</v>
      </c>
      <c r="Z83" s="9" t="e">
        <f>ROUND(X83*#REF!,2)</f>
        <v>#REF!</v>
      </c>
      <c r="AA83" s="14" t="e">
        <f t="shared" si="35"/>
        <v>#REF!</v>
      </c>
      <c r="AB83" s="8"/>
      <c r="AC83" s="9" t="e">
        <f>ROUND(AB83*#REF!,2)</f>
        <v>#REF!</v>
      </c>
      <c r="AD83" s="9" t="e">
        <f>ROUND(AB83*#REF!,2)</f>
        <v>#REF!</v>
      </c>
      <c r="AE83" s="17" t="e">
        <f t="shared" si="36"/>
        <v>#REF!</v>
      </c>
      <c r="AF83" s="8"/>
      <c r="AG83" s="9" t="e">
        <f>ROUND(AF83*#REF!,2)</f>
        <v>#REF!</v>
      </c>
      <c r="AH83" s="9" t="e">
        <f>ROUND(AF83*#REF!,2)</f>
        <v>#REF!</v>
      </c>
      <c r="AI83" s="14" t="e">
        <f t="shared" si="37"/>
        <v>#REF!</v>
      </c>
      <c r="AJ83" s="8"/>
      <c r="AK83" s="9" t="e">
        <f>ROUND(AJ83*#REF!,2)</f>
        <v>#REF!</v>
      </c>
      <c r="AL83" s="9" t="e">
        <f>ROUND(AJ83*#REF!,2)</f>
        <v>#REF!</v>
      </c>
      <c r="AM83" s="17" t="e">
        <f t="shared" si="38"/>
        <v>#REF!</v>
      </c>
      <c r="AN83" s="8"/>
      <c r="AO83" s="9" t="e">
        <f>ROUND(AN83*#REF!,2)</f>
        <v>#REF!</v>
      </c>
      <c r="AP83" s="9" t="e">
        <f>ROUND(AN83*#REF!,2)</f>
        <v>#REF!</v>
      </c>
      <c r="AQ83" s="14" t="e">
        <f t="shared" si="39"/>
        <v>#REF!</v>
      </c>
      <c r="AR83" s="8"/>
      <c r="AS83" s="9" t="e">
        <f>ROUND(AR83*#REF!,2)</f>
        <v>#REF!</v>
      </c>
      <c r="AT83" s="9" t="e">
        <f>ROUND(AR83*#REF!,2)</f>
        <v>#REF!</v>
      </c>
      <c r="AU83" s="14" t="e">
        <f t="shared" si="40"/>
        <v>#REF!</v>
      </c>
      <c r="AV83"/>
      <c r="AW83" s="53" t="e">
        <f>#REF!</f>
        <v>#REF!</v>
      </c>
      <c r="AX83" s="53">
        <f t="shared" si="13"/>
        <v>0</v>
      </c>
      <c r="AY83" s="53" t="e">
        <f t="shared" si="22"/>
        <v>#REF!</v>
      </c>
      <c r="AZ83" s="53" t="e">
        <f>AY83-#REF!</f>
        <v>#REF!</v>
      </c>
    </row>
    <row r="84" spans="1:52" s="2" customFormat="1" ht="57" customHeight="1">
      <c r="A84" s="65"/>
      <c r="B84" s="65"/>
      <c r="C84" s="65"/>
      <c r="K84" s="71"/>
      <c r="L84" s="63">
        <v>0</v>
      </c>
      <c r="M84" s="9" t="e">
        <f>ROUND($L84*#REF!,2)</f>
        <v>#REF!</v>
      </c>
      <c r="N84" s="9" t="e">
        <f>ROUND($L84*#REF!,2)</f>
        <v>#REF!</v>
      </c>
      <c r="O84" s="14" t="e">
        <f t="shared" si="32"/>
        <v>#REF!</v>
      </c>
      <c r="P84" s="11"/>
      <c r="Q84" s="9" t="e">
        <f>ROUND($P84*#REF!,2)</f>
        <v>#REF!</v>
      </c>
      <c r="R84" s="9" t="e">
        <f>ROUND($P84*#REF!,2)</f>
        <v>#REF!</v>
      </c>
      <c r="S84" s="14" t="e">
        <f t="shared" si="33"/>
        <v>#REF!</v>
      </c>
      <c r="T84" s="11"/>
      <c r="U84" s="9" t="e">
        <f>ROUND(T84*#REF!,2)</f>
        <v>#REF!</v>
      </c>
      <c r="V84" s="9" t="e">
        <f>ROUND(T84*#REF!,2)</f>
        <v>#REF!</v>
      </c>
      <c r="W84" s="14" t="e">
        <f t="shared" si="34"/>
        <v>#REF!</v>
      </c>
      <c r="X84" s="8"/>
      <c r="Y84" s="9" t="e">
        <f>ROUND(X84*#REF!,2)</f>
        <v>#REF!</v>
      </c>
      <c r="Z84" s="9" t="e">
        <f>ROUND(X84*#REF!,2)</f>
        <v>#REF!</v>
      </c>
      <c r="AA84" s="14" t="e">
        <f t="shared" si="35"/>
        <v>#REF!</v>
      </c>
      <c r="AB84" s="8"/>
      <c r="AC84" s="9" t="e">
        <f>ROUND(AB84*#REF!,2)</f>
        <v>#REF!</v>
      </c>
      <c r="AD84" s="9" t="e">
        <f>ROUND(AB84*#REF!,2)</f>
        <v>#REF!</v>
      </c>
      <c r="AE84" s="17" t="e">
        <f t="shared" si="36"/>
        <v>#REF!</v>
      </c>
      <c r="AF84" s="8"/>
      <c r="AG84" s="9" t="e">
        <f>ROUND(AF84*#REF!,2)</f>
        <v>#REF!</v>
      </c>
      <c r="AH84" s="9" t="e">
        <f>ROUND(AF84*#REF!,2)</f>
        <v>#REF!</v>
      </c>
      <c r="AI84" s="14" t="e">
        <f t="shared" si="37"/>
        <v>#REF!</v>
      </c>
      <c r="AJ84" s="8"/>
      <c r="AK84" s="9" t="e">
        <f>ROUND(AJ84*#REF!,2)</f>
        <v>#REF!</v>
      </c>
      <c r="AL84" s="9" t="e">
        <f>ROUND(AJ84*#REF!,2)</f>
        <v>#REF!</v>
      </c>
      <c r="AM84" s="17" t="e">
        <f t="shared" si="38"/>
        <v>#REF!</v>
      </c>
      <c r="AN84" s="8"/>
      <c r="AO84" s="9" t="e">
        <f>ROUND(AN84*#REF!,2)</f>
        <v>#REF!</v>
      </c>
      <c r="AP84" s="9" t="e">
        <f>ROUND(AN84*#REF!,2)</f>
        <v>#REF!</v>
      </c>
      <c r="AQ84" s="14" t="e">
        <f t="shared" si="39"/>
        <v>#REF!</v>
      </c>
      <c r="AR84" s="8"/>
      <c r="AS84" s="9" t="e">
        <f>ROUND(AR84*#REF!,2)</f>
        <v>#REF!</v>
      </c>
      <c r="AT84" s="9" t="e">
        <f>ROUND(AR84*#REF!,2)</f>
        <v>#REF!</v>
      </c>
      <c r="AU84" s="14" t="e">
        <f t="shared" si="40"/>
        <v>#REF!</v>
      </c>
      <c r="AV84"/>
      <c r="AW84" s="53" t="e">
        <f>#REF!</f>
        <v>#REF!</v>
      </c>
      <c r="AX84" s="53">
        <f t="shared" si="13"/>
        <v>0</v>
      </c>
      <c r="AY84" s="53" t="e">
        <f t="shared" si="22"/>
        <v>#REF!</v>
      </c>
      <c r="AZ84" s="53" t="e">
        <f>AY84-#REF!</f>
        <v>#REF!</v>
      </c>
    </row>
    <row r="85" spans="1:52" s="2" customFormat="1" ht="46.5" customHeight="1">
      <c r="A85" s="65"/>
      <c r="B85" s="65"/>
      <c r="C85" s="65"/>
      <c r="K85" s="71"/>
      <c r="L85" s="63">
        <v>0</v>
      </c>
      <c r="M85" s="9" t="e">
        <f>ROUND($L85*#REF!,2)</f>
        <v>#REF!</v>
      </c>
      <c r="N85" s="9" t="e">
        <f>ROUND($L85*#REF!,2)</f>
        <v>#REF!</v>
      </c>
      <c r="O85" s="14" t="e">
        <f t="shared" si="32"/>
        <v>#REF!</v>
      </c>
      <c r="P85" s="11"/>
      <c r="Q85" s="9" t="e">
        <f>ROUND($P85*#REF!,2)</f>
        <v>#REF!</v>
      </c>
      <c r="R85" s="9" t="e">
        <f>ROUND($P85*#REF!,2)</f>
        <v>#REF!</v>
      </c>
      <c r="S85" s="14" t="e">
        <f t="shared" si="33"/>
        <v>#REF!</v>
      </c>
      <c r="T85" s="11"/>
      <c r="U85" s="9" t="e">
        <f>ROUND(T85*#REF!,2)</f>
        <v>#REF!</v>
      </c>
      <c r="V85" s="9" t="e">
        <f>ROUND(T85*#REF!,2)</f>
        <v>#REF!</v>
      </c>
      <c r="W85" s="14" t="e">
        <f t="shared" si="34"/>
        <v>#REF!</v>
      </c>
      <c r="X85" s="8"/>
      <c r="Y85" s="9" t="e">
        <f>ROUND(X85*#REF!,2)</f>
        <v>#REF!</v>
      </c>
      <c r="Z85" s="9" t="e">
        <f>ROUND(X85*#REF!,2)</f>
        <v>#REF!</v>
      </c>
      <c r="AA85" s="14" t="e">
        <f t="shared" si="35"/>
        <v>#REF!</v>
      </c>
      <c r="AB85" s="8"/>
      <c r="AC85" s="9" t="e">
        <f>ROUND(AB85*#REF!,2)</f>
        <v>#REF!</v>
      </c>
      <c r="AD85" s="9" t="e">
        <f>ROUND(AB85*#REF!,2)</f>
        <v>#REF!</v>
      </c>
      <c r="AE85" s="17" t="e">
        <f t="shared" si="36"/>
        <v>#REF!</v>
      </c>
      <c r="AF85" s="8"/>
      <c r="AG85" s="9" t="e">
        <f>ROUND(AF85*#REF!,2)</f>
        <v>#REF!</v>
      </c>
      <c r="AH85" s="9" t="e">
        <f>ROUND(AF85*#REF!,2)</f>
        <v>#REF!</v>
      </c>
      <c r="AI85" s="14" t="e">
        <f t="shared" si="37"/>
        <v>#REF!</v>
      </c>
      <c r="AJ85" s="8"/>
      <c r="AK85" s="9" t="e">
        <f>ROUND(AJ85*#REF!,2)</f>
        <v>#REF!</v>
      </c>
      <c r="AL85" s="9" t="e">
        <f>ROUND(AJ85*#REF!,2)</f>
        <v>#REF!</v>
      </c>
      <c r="AM85" s="17" t="e">
        <f t="shared" si="38"/>
        <v>#REF!</v>
      </c>
      <c r="AN85" s="8"/>
      <c r="AO85" s="9" t="e">
        <f>ROUND(AN85*#REF!,2)</f>
        <v>#REF!</v>
      </c>
      <c r="AP85" s="9" t="e">
        <f>ROUND(AN85*#REF!,2)</f>
        <v>#REF!</v>
      </c>
      <c r="AQ85" s="14" t="e">
        <f t="shared" si="39"/>
        <v>#REF!</v>
      </c>
      <c r="AR85" s="8"/>
      <c r="AS85" s="9" t="e">
        <f>ROUND(AR85*#REF!,2)</f>
        <v>#REF!</v>
      </c>
      <c r="AT85" s="9" t="e">
        <f>ROUND(AR85*#REF!,2)</f>
        <v>#REF!</v>
      </c>
      <c r="AU85" s="14" t="e">
        <f t="shared" si="40"/>
        <v>#REF!</v>
      </c>
      <c r="AV85"/>
      <c r="AW85" s="53" t="e">
        <f>#REF!</f>
        <v>#REF!</v>
      </c>
      <c r="AX85" s="53">
        <f t="shared" si="13"/>
        <v>0</v>
      </c>
      <c r="AY85" s="53" t="e">
        <f t="shared" si="22"/>
        <v>#REF!</v>
      </c>
      <c r="AZ85" s="53" t="e">
        <f>AY85-#REF!</f>
        <v>#REF!</v>
      </c>
    </row>
    <row r="86" spans="1:52" s="2" customFormat="1" ht="40.5" customHeight="1">
      <c r="A86" s="65"/>
      <c r="B86" s="65"/>
      <c r="C86" s="65"/>
      <c r="K86" s="71"/>
      <c r="L86" s="63">
        <v>0</v>
      </c>
      <c r="M86" s="9" t="e">
        <f>ROUND($L86*#REF!,2)</f>
        <v>#REF!</v>
      </c>
      <c r="N86" s="9" t="e">
        <f>ROUND($L86*#REF!,2)</f>
        <v>#REF!</v>
      </c>
      <c r="O86" s="14" t="e">
        <f t="shared" si="32"/>
        <v>#REF!</v>
      </c>
      <c r="P86" s="11"/>
      <c r="Q86" s="9" t="e">
        <f>ROUND($P86*#REF!,2)</f>
        <v>#REF!</v>
      </c>
      <c r="R86" s="9" t="e">
        <f>ROUND($P86*#REF!,2)</f>
        <v>#REF!</v>
      </c>
      <c r="S86" s="14" t="e">
        <f t="shared" si="33"/>
        <v>#REF!</v>
      </c>
      <c r="T86" s="11"/>
      <c r="U86" s="9" t="e">
        <f>ROUND(T86*#REF!,2)</f>
        <v>#REF!</v>
      </c>
      <c r="V86" s="9" t="e">
        <f>ROUND(T86*#REF!,2)</f>
        <v>#REF!</v>
      </c>
      <c r="W86" s="14" t="e">
        <f t="shared" si="34"/>
        <v>#REF!</v>
      </c>
      <c r="X86" s="8"/>
      <c r="Y86" s="9" t="e">
        <f>ROUND(X86*#REF!,2)</f>
        <v>#REF!</v>
      </c>
      <c r="Z86" s="9" t="e">
        <f>ROUND(X86*#REF!,2)</f>
        <v>#REF!</v>
      </c>
      <c r="AA86" s="14" t="e">
        <f t="shared" si="35"/>
        <v>#REF!</v>
      </c>
      <c r="AB86" s="8"/>
      <c r="AC86" s="9" t="e">
        <f>ROUND(AB86*#REF!,2)</f>
        <v>#REF!</v>
      </c>
      <c r="AD86" s="9" t="e">
        <f>ROUND(AB86*#REF!,2)</f>
        <v>#REF!</v>
      </c>
      <c r="AE86" s="17" t="e">
        <f t="shared" si="36"/>
        <v>#REF!</v>
      </c>
      <c r="AF86" s="8"/>
      <c r="AG86" s="9" t="e">
        <f>ROUND(AF86*#REF!,2)</f>
        <v>#REF!</v>
      </c>
      <c r="AH86" s="9" t="e">
        <f>ROUND(AF86*#REF!,2)</f>
        <v>#REF!</v>
      </c>
      <c r="AI86" s="14" t="e">
        <f t="shared" si="37"/>
        <v>#REF!</v>
      </c>
      <c r="AJ86" s="8"/>
      <c r="AK86" s="9" t="e">
        <f>ROUND(AJ86*#REF!,2)</f>
        <v>#REF!</v>
      </c>
      <c r="AL86" s="9" t="e">
        <f>ROUND(AJ86*#REF!,2)</f>
        <v>#REF!</v>
      </c>
      <c r="AM86" s="17" t="e">
        <f t="shared" si="38"/>
        <v>#REF!</v>
      </c>
      <c r="AN86" s="8"/>
      <c r="AO86" s="9" t="e">
        <f>ROUND(AN86*#REF!,2)</f>
        <v>#REF!</v>
      </c>
      <c r="AP86" s="9" t="e">
        <f>ROUND(AN86*#REF!,2)</f>
        <v>#REF!</v>
      </c>
      <c r="AQ86" s="14" t="e">
        <f t="shared" si="39"/>
        <v>#REF!</v>
      </c>
      <c r="AR86" s="8"/>
      <c r="AS86" s="9" t="e">
        <f>ROUND(AR86*#REF!,2)</f>
        <v>#REF!</v>
      </c>
      <c r="AT86" s="9" t="e">
        <f>ROUND(AR86*#REF!,2)</f>
        <v>#REF!</v>
      </c>
      <c r="AU86" s="14" t="e">
        <f t="shared" si="40"/>
        <v>#REF!</v>
      </c>
      <c r="AV86"/>
      <c r="AW86" s="53" t="e">
        <f>#REF!</f>
        <v>#REF!</v>
      </c>
      <c r="AX86" s="53">
        <f t="shared" ref="AX86:AX95" si="41">AJ86+AF86+AB86+X86+T86+P86+L86</f>
        <v>0</v>
      </c>
      <c r="AY86" s="53" t="e">
        <f t="shared" si="22"/>
        <v>#REF!</v>
      </c>
      <c r="AZ86" s="53" t="e">
        <f>AY86-#REF!</f>
        <v>#REF!</v>
      </c>
    </row>
    <row r="87" spans="1:52" s="2" customFormat="1" ht="70.900000000000006" customHeight="1">
      <c r="A87" s="65"/>
      <c r="B87" s="65"/>
      <c r="C87" s="65"/>
      <c r="K87" s="71"/>
      <c r="L87" s="63">
        <v>0</v>
      </c>
      <c r="M87" s="9" t="e">
        <f>ROUND($L87*#REF!,2)</f>
        <v>#REF!</v>
      </c>
      <c r="N87" s="9" t="e">
        <f>ROUND($L87*#REF!,2)</f>
        <v>#REF!</v>
      </c>
      <c r="O87" s="14" t="e">
        <f t="shared" si="32"/>
        <v>#REF!</v>
      </c>
      <c r="P87" s="11"/>
      <c r="Q87" s="9" t="e">
        <f>ROUND($P87*#REF!,2)</f>
        <v>#REF!</v>
      </c>
      <c r="R87" s="9" t="e">
        <f>ROUND($P87*#REF!,2)</f>
        <v>#REF!</v>
      </c>
      <c r="S87" s="14" t="e">
        <f t="shared" si="33"/>
        <v>#REF!</v>
      </c>
      <c r="T87" s="11"/>
      <c r="U87" s="9" t="e">
        <f>ROUND(T87*#REF!,2)</f>
        <v>#REF!</v>
      </c>
      <c r="V87" s="9" t="e">
        <f>ROUND(T87*#REF!,2)</f>
        <v>#REF!</v>
      </c>
      <c r="W87" s="14" t="e">
        <f t="shared" si="34"/>
        <v>#REF!</v>
      </c>
      <c r="X87" s="8"/>
      <c r="Y87" s="9" t="e">
        <f>ROUND(X87*#REF!,2)</f>
        <v>#REF!</v>
      </c>
      <c r="Z87" s="9" t="e">
        <f>ROUND(X87*#REF!,2)</f>
        <v>#REF!</v>
      </c>
      <c r="AA87" s="14" t="e">
        <f t="shared" si="35"/>
        <v>#REF!</v>
      </c>
      <c r="AB87" s="8"/>
      <c r="AC87" s="9" t="e">
        <f>ROUND(AB87*#REF!,2)</f>
        <v>#REF!</v>
      </c>
      <c r="AD87" s="9" t="e">
        <f>ROUND(AB87*#REF!,2)</f>
        <v>#REF!</v>
      </c>
      <c r="AE87" s="17" t="e">
        <f t="shared" si="36"/>
        <v>#REF!</v>
      </c>
      <c r="AF87" s="8"/>
      <c r="AG87" s="9" t="e">
        <f>ROUND(AF87*#REF!,2)</f>
        <v>#REF!</v>
      </c>
      <c r="AH87" s="9" t="e">
        <f>ROUND(AF87*#REF!,2)</f>
        <v>#REF!</v>
      </c>
      <c r="AI87" s="14" t="e">
        <f t="shared" si="37"/>
        <v>#REF!</v>
      </c>
      <c r="AJ87" s="8"/>
      <c r="AK87" s="9" t="e">
        <f>ROUND(AJ87*#REF!,2)</f>
        <v>#REF!</v>
      </c>
      <c r="AL87" s="9" t="e">
        <f>ROUND(AJ87*#REF!,2)</f>
        <v>#REF!</v>
      </c>
      <c r="AM87" s="17" t="e">
        <f t="shared" si="38"/>
        <v>#REF!</v>
      </c>
      <c r="AN87" s="8"/>
      <c r="AO87" s="9" t="e">
        <f>ROUND(AN87*#REF!,2)</f>
        <v>#REF!</v>
      </c>
      <c r="AP87" s="9" t="e">
        <f>ROUND(AN87*#REF!,2)</f>
        <v>#REF!</v>
      </c>
      <c r="AQ87" s="14" t="e">
        <f t="shared" si="39"/>
        <v>#REF!</v>
      </c>
      <c r="AR87" s="8"/>
      <c r="AS87" s="9" t="e">
        <f>ROUND(AR87*#REF!,2)</f>
        <v>#REF!</v>
      </c>
      <c r="AT87" s="9" t="e">
        <f>ROUND(AR87*#REF!,2)</f>
        <v>#REF!</v>
      </c>
      <c r="AU87" s="14" t="e">
        <f t="shared" si="40"/>
        <v>#REF!</v>
      </c>
      <c r="AV87"/>
      <c r="AW87" s="53" t="e">
        <f>#REF!</f>
        <v>#REF!</v>
      </c>
      <c r="AX87" s="53">
        <f t="shared" si="41"/>
        <v>0</v>
      </c>
      <c r="AY87" s="53" t="e">
        <f t="shared" si="22"/>
        <v>#REF!</v>
      </c>
      <c r="AZ87" s="53" t="e">
        <f>AY87-#REF!</f>
        <v>#REF!</v>
      </c>
    </row>
    <row r="88" spans="1:52" s="2" customFormat="1" ht="37.5" customHeight="1">
      <c r="A88" s="65"/>
      <c r="B88" s="65"/>
      <c r="C88" s="65"/>
      <c r="K88" s="71"/>
      <c r="L88" s="63">
        <v>0</v>
      </c>
      <c r="M88" s="9" t="e">
        <f>ROUND($L88*#REF!,2)</f>
        <v>#REF!</v>
      </c>
      <c r="N88" s="9" t="e">
        <f>ROUND($L88*#REF!,2)</f>
        <v>#REF!</v>
      </c>
      <c r="O88" s="14" t="e">
        <f t="shared" si="32"/>
        <v>#REF!</v>
      </c>
      <c r="P88" s="11"/>
      <c r="Q88" s="9" t="e">
        <f>ROUND($P88*#REF!,2)</f>
        <v>#REF!</v>
      </c>
      <c r="R88" s="9" t="e">
        <f>ROUND($P88*#REF!,2)</f>
        <v>#REF!</v>
      </c>
      <c r="S88" s="14" t="e">
        <f t="shared" si="33"/>
        <v>#REF!</v>
      </c>
      <c r="T88" s="11"/>
      <c r="U88" s="9" t="e">
        <f>ROUND(T88*#REF!,2)</f>
        <v>#REF!</v>
      </c>
      <c r="V88" s="9" t="e">
        <f>ROUND(T88*#REF!,2)</f>
        <v>#REF!</v>
      </c>
      <c r="W88" s="14" t="e">
        <f t="shared" si="34"/>
        <v>#REF!</v>
      </c>
      <c r="X88" s="8"/>
      <c r="Y88" s="9" t="e">
        <f>ROUND(X88*#REF!,2)</f>
        <v>#REF!</v>
      </c>
      <c r="Z88" s="9" t="e">
        <f>ROUND(X88*#REF!,2)</f>
        <v>#REF!</v>
      </c>
      <c r="AA88" s="14" t="e">
        <f t="shared" si="35"/>
        <v>#REF!</v>
      </c>
      <c r="AB88" s="8"/>
      <c r="AC88" s="9" t="e">
        <f>ROUND(AB88*#REF!,2)</f>
        <v>#REF!</v>
      </c>
      <c r="AD88" s="9" t="e">
        <f>ROUND(AB88*#REF!,2)</f>
        <v>#REF!</v>
      </c>
      <c r="AE88" s="17" t="e">
        <f t="shared" si="36"/>
        <v>#REF!</v>
      </c>
      <c r="AF88" s="8"/>
      <c r="AG88" s="9" t="e">
        <f>ROUND(AF88*#REF!,2)</f>
        <v>#REF!</v>
      </c>
      <c r="AH88" s="9" t="e">
        <f>ROUND(AF88*#REF!,2)</f>
        <v>#REF!</v>
      </c>
      <c r="AI88" s="14" t="e">
        <f t="shared" si="37"/>
        <v>#REF!</v>
      </c>
      <c r="AJ88" s="8"/>
      <c r="AK88" s="9" t="e">
        <f>ROUND(AJ88*#REF!,2)</f>
        <v>#REF!</v>
      </c>
      <c r="AL88" s="9" t="e">
        <f>ROUND(AJ88*#REF!,2)</f>
        <v>#REF!</v>
      </c>
      <c r="AM88" s="17" t="e">
        <f t="shared" si="38"/>
        <v>#REF!</v>
      </c>
      <c r="AN88" s="8"/>
      <c r="AO88" s="9" t="e">
        <f>ROUND(AN88*#REF!,2)</f>
        <v>#REF!</v>
      </c>
      <c r="AP88" s="9" t="e">
        <f>ROUND(AN88*#REF!,2)</f>
        <v>#REF!</v>
      </c>
      <c r="AQ88" s="14" t="e">
        <f t="shared" si="39"/>
        <v>#REF!</v>
      </c>
      <c r="AR88" s="8"/>
      <c r="AS88" s="9" t="e">
        <f>ROUND(AR88*#REF!,2)</f>
        <v>#REF!</v>
      </c>
      <c r="AT88" s="9" t="e">
        <f>ROUND(AR88*#REF!,2)</f>
        <v>#REF!</v>
      </c>
      <c r="AU88" s="14" t="e">
        <f t="shared" si="40"/>
        <v>#REF!</v>
      </c>
      <c r="AV88"/>
      <c r="AW88" s="53" t="e">
        <f>#REF!</f>
        <v>#REF!</v>
      </c>
      <c r="AX88" s="53">
        <f t="shared" si="41"/>
        <v>0</v>
      </c>
      <c r="AY88" s="53" t="e">
        <f t="shared" si="22"/>
        <v>#REF!</v>
      </c>
      <c r="AZ88" s="53" t="e">
        <f>AY88-#REF!</f>
        <v>#REF!</v>
      </c>
    </row>
    <row r="89" spans="1:52" s="2" customFormat="1" ht="78.650000000000006" customHeight="1">
      <c r="A89" s="65"/>
      <c r="B89" s="65"/>
      <c r="C89" s="65"/>
      <c r="K89" s="71"/>
      <c r="L89" s="63">
        <v>0</v>
      </c>
      <c r="M89" s="9" t="e">
        <f>ROUND($L89*#REF!,2)</f>
        <v>#REF!</v>
      </c>
      <c r="N89" s="9" t="e">
        <f>ROUND($L89*#REF!,2)</f>
        <v>#REF!</v>
      </c>
      <c r="O89" s="14" t="e">
        <f t="shared" si="32"/>
        <v>#REF!</v>
      </c>
      <c r="P89" s="11"/>
      <c r="Q89" s="9" t="e">
        <f>ROUND($P89*#REF!,2)</f>
        <v>#REF!</v>
      </c>
      <c r="R89" s="9" t="e">
        <f>ROUND($P89*#REF!,2)</f>
        <v>#REF!</v>
      </c>
      <c r="S89" s="14" t="e">
        <f t="shared" si="33"/>
        <v>#REF!</v>
      </c>
      <c r="T89" s="11"/>
      <c r="U89" s="9" t="e">
        <f>ROUND(T89*#REF!,2)</f>
        <v>#REF!</v>
      </c>
      <c r="V89" s="9" t="e">
        <f>ROUND(T89*#REF!,2)</f>
        <v>#REF!</v>
      </c>
      <c r="W89" s="14" t="e">
        <f t="shared" si="34"/>
        <v>#REF!</v>
      </c>
      <c r="X89" s="8"/>
      <c r="Y89" s="9" t="e">
        <f>ROUND(X89*#REF!,2)</f>
        <v>#REF!</v>
      </c>
      <c r="Z89" s="9" t="e">
        <f>ROUND(X89*#REF!,2)</f>
        <v>#REF!</v>
      </c>
      <c r="AA89" s="14" t="e">
        <f t="shared" si="35"/>
        <v>#REF!</v>
      </c>
      <c r="AB89" s="8"/>
      <c r="AC89" s="9" t="e">
        <f>ROUND(AB89*#REF!,2)</f>
        <v>#REF!</v>
      </c>
      <c r="AD89" s="9" t="e">
        <f>ROUND(AB89*#REF!,2)</f>
        <v>#REF!</v>
      </c>
      <c r="AE89" s="17" t="e">
        <f t="shared" si="36"/>
        <v>#REF!</v>
      </c>
      <c r="AF89" s="8"/>
      <c r="AG89" s="9" t="e">
        <f>ROUND(AF89*#REF!,2)</f>
        <v>#REF!</v>
      </c>
      <c r="AH89" s="9" t="e">
        <f>ROUND(AF89*#REF!,2)</f>
        <v>#REF!</v>
      </c>
      <c r="AI89" s="14" t="e">
        <f t="shared" si="37"/>
        <v>#REF!</v>
      </c>
      <c r="AJ89" s="8"/>
      <c r="AK89" s="9" t="e">
        <f>ROUND(AJ89*#REF!,2)</f>
        <v>#REF!</v>
      </c>
      <c r="AL89" s="9" t="e">
        <f>ROUND(AJ89*#REF!,2)</f>
        <v>#REF!</v>
      </c>
      <c r="AM89" s="17" t="e">
        <f t="shared" si="38"/>
        <v>#REF!</v>
      </c>
      <c r="AN89" s="8"/>
      <c r="AO89" s="9" t="e">
        <f>ROUND(AN89*#REF!,2)</f>
        <v>#REF!</v>
      </c>
      <c r="AP89" s="9" t="e">
        <f>ROUND(AN89*#REF!,2)</f>
        <v>#REF!</v>
      </c>
      <c r="AQ89" s="14" t="e">
        <f t="shared" si="39"/>
        <v>#REF!</v>
      </c>
      <c r="AR89" s="8"/>
      <c r="AS89" s="9" t="e">
        <f>ROUND(AR89*#REF!,2)</f>
        <v>#REF!</v>
      </c>
      <c r="AT89" s="9" t="e">
        <f>ROUND(AR89*#REF!,2)</f>
        <v>#REF!</v>
      </c>
      <c r="AU89" s="14" t="e">
        <f t="shared" si="40"/>
        <v>#REF!</v>
      </c>
      <c r="AV89"/>
      <c r="AW89" s="53" t="e">
        <f>#REF!</f>
        <v>#REF!</v>
      </c>
      <c r="AX89" s="53">
        <f t="shared" si="41"/>
        <v>0</v>
      </c>
      <c r="AY89" s="53" t="e">
        <f t="shared" si="22"/>
        <v>#REF!</v>
      </c>
      <c r="AZ89" s="53" t="e">
        <f>AY89-#REF!</f>
        <v>#REF!</v>
      </c>
    </row>
    <row r="90" spans="1:52" s="2" customFormat="1" ht="14.65" customHeight="1">
      <c r="A90" s="65"/>
      <c r="B90" s="65"/>
      <c r="C90" s="65"/>
      <c r="K90" s="71"/>
      <c r="L90" s="63">
        <v>0</v>
      </c>
      <c r="M90" s="9" t="e">
        <f>ROUND($L90*#REF!,2)</f>
        <v>#REF!</v>
      </c>
      <c r="N90" s="9" t="e">
        <f>ROUND($L90*#REF!,2)</f>
        <v>#REF!</v>
      </c>
      <c r="O90" s="14" t="e">
        <f t="shared" si="32"/>
        <v>#REF!</v>
      </c>
      <c r="P90" s="11"/>
      <c r="Q90" s="9" t="e">
        <f>ROUND($P90*#REF!,2)</f>
        <v>#REF!</v>
      </c>
      <c r="R90" s="9" t="e">
        <f>ROUND($P90*#REF!,2)</f>
        <v>#REF!</v>
      </c>
      <c r="S90" s="14" t="e">
        <f t="shared" si="33"/>
        <v>#REF!</v>
      </c>
      <c r="T90" s="11"/>
      <c r="U90" s="9" t="e">
        <f>ROUND(T90*#REF!,2)</f>
        <v>#REF!</v>
      </c>
      <c r="V90" s="9" t="e">
        <f>ROUND(T90*#REF!,2)</f>
        <v>#REF!</v>
      </c>
      <c r="W90" s="14" t="e">
        <f t="shared" si="34"/>
        <v>#REF!</v>
      </c>
      <c r="X90" s="8"/>
      <c r="Y90" s="9" t="e">
        <f>ROUND(X90*#REF!,2)</f>
        <v>#REF!</v>
      </c>
      <c r="Z90" s="9" t="e">
        <f>ROUND(X90*#REF!,2)</f>
        <v>#REF!</v>
      </c>
      <c r="AA90" s="14" t="e">
        <f t="shared" si="35"/>
        <v>#REF!</v>
      </c>
      <c r="AB90" s="8"/>
      <c r="AC90" s="9" t="e">
        <f>ROUND(AB90*#REF!,2)</f>
        <v>#REF!</v>
      </c>
      <c r="AD90" s="9" t="e">
        <f>ROUND(AB90*#REF!,2)</f>
        <v>#REF!</v>
      </c>
      <c r="AE90" s="17" t="e">
        <f t="shared" si="36"/>
        <v>#REF!</v>
      </c>
      <c r="AF90" s="8"/>
      <c r="AG90" s="9" t="e">
        <f>ROUND(AF90*#REF!,2)</f>
        <v>#REF!</v>
      </c>
      <c r="AH90" s="9" t="e">
        <f>ROUND(AF90*#REF!,2)</f>
        <v>#REF!</v>
      </c>
      <c r="AI90" s="14" t="e">
        <f t="shared" si="37"/>
        <v>#REF!</v>
      </c>
      <c r="AJ90" s="8"/>
      <c r="AK90" s="9" t="e">
        <f>ROUND(AJ90*#REF!,2)</f>
        <v>#REF!</v>
      </c>
      <c r="AL90" s="9" t="e">
        <f>ROUND(AJ90*#REF!,2)</f>
        <v>#REF!</v>
      </c>
      <c r="AM90" s="17" t="e">
        <f t="shared" si="38"/>
        <v>#REF!</v>
      </c>
      <c r="AN90" s="8"/>
      <c r="AO90" s="9" t="e">
        <f>ROUND(AN90*#REF!,2)</f>
        <v>#REF!</v>
      </c>
      <c r="AP90" s="9" t="e">
        <f>ROUND(AN90*#REF!,2)</f>
        <v>#REF!</v>
      </c>
      <c r="AQ90" s="14" t="e">
        <f t="shared" si="39"/>
        <v>#REF!</v>
      </c>
      <c r="AR90" s="8"/>
      <c r="AS90" s="9" t="e">
        <f>ROUND(AR90*#REF!,2)</f>
        <v>#REF!</v>
      </c>
      <c r="AT90" s="9" t="e">
        <f>ROUND(AR90*#REF!,2)</f>
        <v>#REF!</v>
      </c>
      <c r="AU90" s="14" t="e">
        <f t="shared" si="40"/>
        <v>#REF!</v>
      </c>
      <c r="AV90"/>
      <c r="AW90" s="53" t="e">
        <f>#REF!</f>
        <v>#REF!</v>
      </c>
      <c r="AX90" s="53">
        <f t="shared" si="41"/>
        <v>0</v>
      </c>
      <c r="AY90" s="53" t="e">
        <f t="shared" si="22"/>
        <v>#REF!</v>
      </c>
      <c r="AZ90" s="53" t="e">
        <f>AY90-#REF!</f>
        <v>#REF!</v>
      </c>
    </row>
    <row r="91" spans="1:52" s="2" customFormat="1" ht="14.65" customHeight="1">
      <c r="A91" s="65"/>
      <c r="B91" s="65"/>
      <c r="C91" s="65"/>
      <c r="K91" s="71"/>
      <c r="L91" s="63">
        <v>0</v>
      </c>
      <c r="M91" s="9" t="e">
        <f>ROUND($L91*#REF!,2)</f>
        <v>#REF!</v>
      </c>
      <c r="N91" s="9" t="e">
        <f>ROUND($L91*#REF!,2)</f>
        <v>#REF!</v>
      </c>
      <c r="O91" s="14" t="e">
        <f t="shared" si="32"/>
        <v>#REF!</v>
      </c>
      <c r="P91" s="11"/>
      <c r="Q91" s="9" t="e">
        <f>ROUND($P91*#REF!,2)</f>
        <v>#REF!</v>
      </c>
      <c r="R91" s="9" t="e">
        <f>ROUND($P91*#REF!,2)</f>
        <v>#REF!</v>
      </c>
      <c r="S91" s="14" t="e">
        <f t="shared" si="33"/>
        <v>#REF!</v>
      </c>
      <c r="T91" s="11"/>
      <c r="U91" s="9" t="e">
        <f>ROUND(T91*#REF!,2)</f>
        <v>#REF!</v>
      </c>
      <c r="V91" s="9" t="e">
        <f>ROUND(T91*#REF!,2)</f>
        <v>#REF!</v>
      </c>
      <c r="W91" s="14" t="e">
        <f t="shared" si="34"/>
        <v>#REF!</v>
      </c>
      <c r="X91" s="8"/>
      <c r="Y91" s="9" t="e">
        <f>ROUND(X91*#REF!,2)</f>
        <v>#REF!</v>
      </c>
      <c r="Z91" s="9" t="e">
        <f>ROUND(X91*#REF!,2)</f>
        <v>#REF!</v>
      </c>
      <c r="AA91" s="14" t="e">
        <f t="shared" si="35"/>
        <v>#REF!</v>
      </c>
      <c r="AB91" s="8"/>
      <c r="AC91" s="9" t="e">
        <f>ROUND(AB91*#REF!,2)</f>
        <v>#REF!</v>
      </c>
      <c r="AD91" s="9" t="e">
        <f>ROUND(AB91*#REF!,2)</f>
        <v>#REF!</v>
      </c>
      <c r="AE91" s="17" t="e">
        <f t="shared" si="36"/>
        <v>#REF!</v>
      </c>
      <c r="AF91" s="8"/>
      <c r="AG91" s="9" t="e">
        <f>ROUND(AF91*#REF!,2)</f>
        <v>#REF!</v>
      </c>
      <c r="AH91" s="9" t="e">
        <f>ROUND(AF91*#REF!,2)</f>
        <v>#REF!</v>
      </c>
      <c r="AI91" s="14" t="e">
        <f t="shared" si="37"/>
        <v>#REF!</v>
      </c>
      <c r="AJ91" s="8"/>
      <c r="AK91" s="9" t="e">
        <f>ROUND(AJ91*#REF!,2)</f>
        <v>#REF!</v>
      </c>
      <c r="AL91" s="9" t="e">
        <f>ROUND(AJ91*#REF!,2)</f>
        <v>#REF!</v>
      </c>
      <c r="AM91" s="17" t="e">
        <f t="shared" si="38"/>
        <v>#REF!</v>
      </c>
      <c r="AN91" s="8"/>
      <c r="AO91" s="9" t="e">
        <f>ROUND(AN91*#REF!,2)</f>
        <v>#REF!</v>
      </c>
      <c r="AP91" s="9" t="e">
        <f>ROUND(AN91*#REF!,2)</f>
        <v>#REF!</v>
      </c>
      <c r="AQ91" s="14" t="e">
        <f t="shared" si="39"/>
        <v>#REF!</v>
      </c>
      <c r="AR91" s="8"/>
      <c r="AS91" s="9" t="e">
        <f>ROUND(AR91*#REF!,2)</f>
        <v>#REF!</v>
      </c>
      <c r="AT91" s="9" t="e">
        <f>ROUND(AR91*#REF!,2)</f>
        <v>#REF!</v>
      </c>
      <c r="AU91" s="14" t="e">
        <f t="shared" si="40"/>
        <v>#REF!</v>
      </c>
      <c r="AV91"/>
      <c r="AW91" s="53" t="e">
        <f>#REF!</f>
        <v>#REF!</v>
      </c>
      <c r="AX91" s="53">
        <f t="shared" si="41"/>
        <v>0</v>
      </c>
      <c r="AY91" s="53" t="e">
        <f t="shared" si="22"/>
        <v>#REF!</v>
      </c>
      <c r="AZ91" s="53" t="e">
        <f>AY91-#REF!</f>
        <v>#REF!</v>
      </c>
    </row>
    <row r="92" spans="1:52" s="2" customFormat="1" ht="50.25" customHeight="1">
      <c r="A92" s="65"/>
      <c r="B92" s="65"/>
      <c r="C92" s="65"/>
      <c r="K92" s="71"/>
      <c r="L92" s="63">
        <v>0</v>
      </c>
      <c r="M92" s="9" t="e">
        <f>ROUND($L92*#REF!,2)</f>
        <v>#REF!</v>
      </c>
      <c r="N92" s="9" t="e">
        <f>ROUND($L92*#REF!,2)</f>
        <v>#REF!</v>
      </c>
      <c r="O92" s="14" t="e">
        <f t="shared" si="32"/>
        <v>#REF!</v>
      </c>
      <c r="P92" s="11"/>
      <c r="Q92" s="9" t="e">
        <f>ROUND($P92*#REF!,2)</f>
        <v>#REF!</v>
      </c>
      <c r="R92" s="9" t="e">
        <f>ROUND($P92*#REF!,2)</f>
        <v>#REF!</v>
      </c>
      <c r="S92" s="14" t="e">
        <f t="shared" si="33"/>
        <v>#REF!</v>
      </c>
      <c r="T92" s="11"/>
      <c r="U92" s="9" t="e">
        <f>ROUND(T92*#REF!,2)</f>
        <v>#REF!</v>
      </c>
      <c r="V92" s="9" t="e">
        <f>ROUND(T92*#REF!,2)</f>
        <v>#REF!</v>
      </c>
      <c r="W92" s="14" t="e">
        <f t="shared" si="34"/>
        <v>#REF!</v>
      </c>
      <c r="X92" s="8"/>
      <c r="Y92" s="9" t="e">
        <f>ROUND(X92*#REF!,2)</f>
        <v>#REF!</v>
      </c>
      <c r="Z92" s="9" t="e">
        <f>ROUND(X92*#REF!,2)</f>
        <v>#REF!</v>
      </c>
      <c r="AA92" s="14" t="e">
        <f t="shared" si="35"/>
        <v>#REF!</v>
      </c>
      <c r="AB92" s="8"/>
      <c r="AC92" s="9" t="e">
        <f>ROUND(AB92*#REF!,2)</f>
        <v>#REF!</v>
      </c>
      <c r="AD92" s="9" t="e">
        <f>ROUND(AB92*#REF!,2)</f>
        <v>#REF!</v>
      </c>
      <c r="AE92" s="17" t="e">
        <f t="shared" si="36"/>
        <v>#REF!</v>
      </c>
      <c r="AF92" s="8"/>
      <c r="AG92" s="9" t="e">
        <f>ROUND(AF92*#REF!,2)</f>
        <v>#REF!</v>
      </c>
      <c r="AH92" s="9" t="e">
        <f>ROUND(AF92*#REF!,2)</f>
        <v>#REF!</v>
      </c>
      <c r="AI92" s="14" t="e">
        <f t="shared" si="37"/>
        <v>#REF!</v>
      </c>
      <c r="AJ92" s="8"/>
      <c r="AK92" s="9" t="e">
        <f>ROUND(AJ92*#REF!,2)</f>
        <v>#REF!</v>
      </c>
      <c r="AL92" s="9" t="e">
        <f>ROUND(AJ92*#REF!,2)</f>
        <v>#REF!</v>
      </c>
      <c r="AM92" s="17" t="e">
        <f t="shared" si="38"/>
        <v>#REF!</v>
      </c>
      <c r="AN92" s="8"/>
      <c r="AO92" s="9" t="e">
        <f>ROUND(AN92*#REF!,2)</f>
        <v>#REF!</v>
      </c>
      <c r="AP92" s="9" t="e">
        <f>ROUND(AN92*#REF!,2)</f>
        <v>#REF!</v>
      </c>
      <c r="AQ92" s="14" t="e">
        <f t="shared" si="39"/>
        <v>#REF!</v>
      </c>
      <c r="AR92" s="8"/>
      <c r="AS92" s="9" t="e">
        <f>ROUND(AR92*#REF!,2)</f>
        <v>#REF!</v>
      </c>
      <c r="AT92" s="9" t="e">
        <f>ROUND(AR92*#REF!,2)</f>
        <v>#REF!</v>
      </c>
      <c r="AU92" s="14" t="e">
        <f t="shared" si="40"/>
        <v>#REF!</v>
      </c>
      <c r="AV92"/>
      <c r="AW92" s="53" t="e">
        <f>#REF!</f>
        <v>#REF!</v>
      </c>
      <c r="AX92" s="53">
        <f t="shared" si="41"/>
        <v>0</v>
      </c>
      <c r="AY92" s="53" t="e">
        <f t="shared" si="22"/>
        <v>#REF!</v>
      </c>
      <c r="AZ92" s="53" t="e">
        <f>AY92-#REF!</f>
        <v>#REF!</v>
      </c>
    </row>
    <row r="93" spans="1:52" s="2" customFormat="1" ht="15.5">
      <c r="A93" s="65"/>
      <c r="B93" s="65"/>
      <c r="C93" s="65"/>
      <c r="K93" s="71"/>
      <c r="L93" s="63">
        <v>0</v>
      </c>
      <c r="M93" s="9" t="e">
        <f>ROUND($L93*#REF!,2)</f>
        <v>#REF!</v>
      </c>
      <c r="N93" s="9" t="e">
        <f>ROUND($L93*#REF!,2)</f>
        <v>#REF!</v>
      </c>
      <c r="O93" s="14" t="e">
        <f t="shared" si="32"/>
        <v>#REF!</v>
      </c>
      <c r="P93" s="11"/>
      <c r="Q93" s="9" t="e">
        <f>ROUND($P93*#REF!,2)</f>
        <v>#REF!</v>
      </c>
      <c r="R93" s="9" t="e">
        <f>ROUND($P93*#REF!,2)</f>
        <v>#REF!</v>
      </c>
      <c r="S93" s="14" t="e">
        <f t="shared" si="33"/>
        <v>#REF!</v>
      </c>
      <c r="T93" s="11"/>
      <c r="U93" s="9" t="e">
        <f>ROUND(T93*#REF!,2)</f>
        <v>#REF!</v>
      </c>
      <c r="V93" s="9" t="e">
        <f>ROUND(T93*#REF!,2)</f>
        <v>#REF!</v>
      </c>
      <c r="W93" s="14" t="e">
        <f t="shared" si="34"/>
        <v>#REF!</v>
      </c>
      <c r="X93" s="8"/>
      <c r="Y93" s="9" t="e">
        <f>ROUND(X93*#REF!,2)</f>
        <v>#REF!</v>
      </c>
      <c r="Z93" s="9" t="e">
        <f>ROUND(X93*#REF!,2)</f>
        <v>#REF!</v>
      </c>
      <c r="AA93" s="14" t="e">
        <f t="shared" si="35"/>
        <v>#REF!</v>
      </c>
      <c r="AB93" s="8"/>
      <c r="AC93" s="9" t="e">
        <f>ROUND(AB93*#REF!,2)</f>
        <v>#REF!</v>
      </c>
      <c r="AD93" s="9" t="e">
        <f>ROUND(AB93*#REF!,2)</f>
        <v>#REF!</v>
      </c>
      <c r="AE93" s="17" t="e">
        <f t="shared" si="36"/>
        <v>#REF!</v>
      </c>
      <c r="AF93" s="8"/>
      <c r="AG93" s="9" t="e">
        <f>ROUND(AF93*#REF!,2)</f>
        <v>#REF!</v>
      </c>
      <c r="AH93" s="9" t="e">
        <f>ROUND(AF93*#REF!,2)</f>
        <v>#REF!</v>
      </c>
      <c r="AI93" s="14" t="e">
        <f t="shared" si="37"/>
        <v>#REF!</v>
      </c>
      <c r="AJ93" s="8"/>
      <c r="AK93" s="9" t="e">
        <f>ROUND(AJ93*#REF!,2)</f>
        <v>#REF!</v>
      </c>
      <c r="AL93" s="9" t="e">
        <f>ROUND(AJ93*#REF!,2)</f>
        <v>#REF!</v>
      </c>
      <c r="AM93" s="17" t="e">
        <f t="shared" si="38"/>
        <v>#REF!</v>
      </c>
      <c r="AN93" s="8"/>
      <c r="AO93" s="9" t="e">
        <f>ROUND(AN93*#REF!,2)</f>
        <v>#REF!</v>
      </c>
      <c r="AP93" s="9" t="e">
        <f>ROUND(AN93*#REF!,2)</f>
        <v>#REF!</v>
      </c>
      <c r="AQ93" s="14" t="e">
        <f t="shared" si="39"/>
        <v>#REF!</v>
      </c>
      <c r="AR93" s="8"/>
      <c r="AS93" s="9" t="e">
        <f>ROUND(AR93*#REF!,2)</f>
        <v>#REF!</v>
      </c>
      <c r="AT93" s="9" t="e">
        <f>ROUND(AR93*#REF!,2)</f>
        <v>#REF!</v>
      </c>
      <c r="AU93" s="14" t="e">
        <f t="shared" si="40"/>
        <v>#REF!</v>
      </c>
      <c r="AV93"/>
      <c r="AW93" s="53" t="e">
        <f>#REF!</f>
        <v>#REF!</v>
      </c>
      <c r="AX93" s="53">
        <f t="shared" si="41"/>
        <v>0</v>
      </c>
      <c r="AY93" s="53" t="e">
        <f t="shared" si="22"/>
        <v>#REF!</v>
      </c>
      <c r="AZ93" s="53" t="e">
        <f>AY93-#REF!</f>
        <v>#REF!</v>
      </c>
    </row>
    <row r="94" spans="1:52" s="2" customFormat="1" ht="17.149999999999999" customHeight="1">
      <c r="A94" s="65"/>
      <c r="B94" s="65"/>
      <c r="C94" s="65"/>
      <c r="K94" s="71"/>
      <c r="L94" s="63"/>
      <c r="M94" s="12"/>
      <c r="N94" s="12"/>
      <c r="O94" s="15" t="e">
        <f>SUM(O77:O93)</f>
        <v>#REF!</v>
      </c>
      <c r="P94" s="11"/>
      <c r="Q94" s="12"/>
      <c r="R94" s="12"/>
      <c r="S94" s="15" t="e">
        <f>SUM(S77:S93)</f>
        <v>#REF!</v>
      </c>
      <c r="T94" s="11"/>
      <c r="U94" s="12"/>
      <c r="V94" s="12"/>
      <c r="W94" s="15" t="e">
        <f>SUM(W77:W93)</f>
        <v>#REF!</v>
      </c>
      <c r="X94" s="8"/>
      <c r="Y94" s="12"/>
      <c r="Z94" s="12"/>
      <c r="AA94" s="15" t="e">
        <f>SUM(AA77:AA93)</f>
        <v>#REF!</v>
      </c>
      <c r="AB94" s="8"/>
      <c r="AC94" s="12"/>
      <c r="AD94" s="12"/>
      <c r="AE94" s="35" t="e">
        <f>SUM(AE77:AE93)</f>
        <v>#REF!</v>
      </c>
      <c r="AF94" s="8"/>
      <c r="AG94" s="12"/>
      <c r="AH94" s="12"/>
      <c r="AI94" s="40" t="e">
        <f>SUM(AI77:AI93)</f>
        <v>#REF!</v>
      </c>
      <c r="AJ94" s="8"/>
      <c r="AK94" s="12"/>
      <c r="AL94" s="12"/>
      <c r="AM94" s="35" t="e">
        <f>SUM(AM77:AM93)</f>
        <v>#REF!</v>
      </c>
      <c r="AN94" s="8"/>
      <c r="AO94" s="12"/>
      <c r="AP94" s="12"/>
      <c r="AQ94" s="40" t="e">
        <f>SUM(AQ77:AQ93)</f>
        <v>#REF!</v>
      </c>
      <c r="AR94" s="8"/>
      <c r="AS94" s="12"/>
      <c r="AT94" s="12"/>
      <c r="AU94" s="40" t="e">
        <f>SUM(AU77:AU93)</f>
        <v>#REF!</v>
      </c>
      <c r="AV94" s="16"/>
      <c r="AW94" s="53" t="e">
        <f>#REF!</f>
        <v>#REF!</v>
      </c>
      <c r="AX94" s="53">
        <f t="shared" si="41"/>
        <v>0</v>
      </c>
      <c r="AY94" s="53" t="e">
        <f t="shared" si="22"/>
        <v>#REF!</v>
      </c>
      <c r="AZ94" s="53" t="e">
        <f>AY94-#REF!</f>
        <v>#REF!</v>
      </c>
    </row>
    <row r="95" spans="1:52" s="2" customFormat="1" ht="17.149999999999999" customHeight="1" thickBot="1">
      <c r="A95" s="65"/>
      <c r="B95" s="65"/>
      <c r="C95" s="65"/>
      <c r="K95" s="71"/>
      <c r="L95" s="68"/>
      <c r="M95" s="19"/>
      <c r="N95" s="19"/>
      <c r="O95" s="20"/>
      <c r="P95" s="18"/>
      <c r="Q95" s="19"/>
      <c r="R95" s="19"/>
      <c r="S95" s="20"/>
      <c r="T95" s="18"/>
      <c r="U95" s="19"/>
      <c r="V95" s="19"/>
      <c r="W95" s="20"/>
      <c r="X95" s="21"/>
      <c r="Y95" s="19"/>
      <c r="Z95" s="19"/>
      <c r="AA95" s="20"/>
      <c r="AB95" s="21"/>
      <c r="AC95" s="19"/>
      <c r="AD95" s="19"/>
      <c r="AE95" s="22"/>
      <c r="AF95" s="21"/>
      <c r="AG95" s="19"/>
      <c r="AH95" s="19"/>
      <c r="AI95" s="20"/>
      <c r="AJ95" s="21"/>
      <c r="AK95" s="19"/>
      <c r="AL95" s="19"/>
      <c r="AM95" s="22"/>
      <c r="AN95" s="21"/>
      <c r="AO95" s="19"/>
      <c r="AP95" s="19"/>
      <c r="AQ95" s="20"/>
      <c r="AR95" s="21"/>
      <c r="AS95" s="19"/>
      <c r="AT95" s="19"/>
      <c r="AU95" s="20"/>
      <c r="AW95" s="53" t="e">
        <f>#REF!</f>
        <v>#REF!</v>
      </c>
      <c r="AX95" s="53">
        <f t="shared" si="41"/>
        <v>0</v>
      </c>
      <c r="AY95" s="53" t="e">
        <f t="shared" si="22"/>
        <v>#REF!</v>
      </c>
      <c r="AZ95" s="53" t="e">
        <f>AY95-#REF!</f>
        <v>#REF!</v>
      </c>
    </row>
    <row r="96" spans="1:52" s="2" customFormat="1" ht="17.149999999999999" customHeight="1">
      <c r="A96" s="65"/>
      <c r="B96" s="65"/>
      <c r="C96" s="65"/>
      <c r="K96" s="71"/>
      <c r="L96" s="69"/>
      <c r="M96" s="24"/>
      <c r="N96" s="24"/>
      <c r="O96" s="25" t="e">
        <f>SUM(O75,#REF!,O94)</f>
        <v>#REF!</v>
      </c>
      <c r="P96" s="23"/>
      <c r="Q96" s="24"/>
      <c r="R96" s="24"/>
      <c r="S96" s="26" t="e">
        <f>SUM(S75,#REF!,S94)</f>
        <v>#REF!</v>
      </c>
      <c r="T96" s="23"/>
      <c r="U96" s="24"/>
      <c r="V96" s="24"/>
      <c r="W96" s="26" t="e">
        <f>SUM(W75,#REF!,W94)</f>
        <v>#REF!</v>
      </c>
      <c r="X96" s="27"/>
      <c r="Y96" s="24"/>
      <c r="Z96" s="24"/>
      <c r="AA96" s="26" t="e">
        <f>SUM(AA75,#REF!,AA94)</f>
        <v>#REF!</v>
      </c>
      <c r="AB96" s="27"/>
      <c r="AC96" s="24"/>
      <c r="AD96" s="24"/>
      <c r="AE96" s="36" t="e">
        <f>SUM(AE75,#REF!,AE94)</f>
        <v>#REF!</v>
      </c>
      <c r="AF96" s="27"/>
      <c r="AG96" s="24"/>
      <c r="AH96" s="24"/>
      <c r="AI96" s="25" t="e">
        <f>SUM(AI75,#REF!,AI94)</f>
        <v>#REF!</v>
      </c>
      <c r="AJ96" s="27"/>
      <c r="AK96" s="24"/>
      <c r="AL96" s="25"/>
      <c r="AM96" s="36" t="e">
        <f>SUM(AM75,#REF!,AM94)</f>
        <v>#REF!</v>
      </c>
      <c r="AN96" s="27"/>
      <c r="AO96" s="24"/>
      <c r="AP96" s="24"/>
      <c r="AQ96" s="25" t="e">
        <f>SUM(AQ75,#REF!,AQ94)</f>
        <v>#REF!</v>
      </c>
      <c r="AR96" s="27"/>
      <c r="AS96" s="24"/>
      <c r="AT96" s="24"/>
      <c r="AU96" s="25" t="e">
        <f>SUM(AU75,#REF!,AU94)</f>
        <v>#REF!</v>
      </c>
    </row>
    <row r="97" spans="1:47" s="2" customFormat="1" ht="17.149999999999999" customHeight="1">
      <c r="A97" s="65"/>
      <c r="B97" s="65"/>
      <c r="C97" s="65"/>
      <c r="K97" s="71"/>
      <c r="L97" s="63"/>
      <c r="M97" s="12"/>
      <c r="N97" s="12"/>
      <c r="O97" s="39" t="e">
        <f>ROUND(O96*0.2199,2)</f>
        <v>#REF!</v>
      </c>
      <c r="P97" s="11"/>
      <c r="Q97" s="12"/>
      <c r="R97" s="12"/>
      <c r="S97" s="41" t="e">
        <f>ROUND(S96*0.2199,2)</f>
        <v>#REF!</v>
      </c>
      <c r="T97" s="11"/>
      <c r="U97" s="12"/>
      <c r="V97" s="12"/>
      <c r="W97" s="41" t="e">
        <f>ROUND(W96*0.2199,2)</f>
        <v>#REF!</v>
      </c>
      <c r="X97" s="8"/>
      <c r="Y97" s="12"/>
      <c r="Z97" s="12"/>
      <c r="AA97" s="41" t="e">
        <f>ROUND(AA96*0.2199,2)</f>
        <v>#REF!</v>
      </c>
      <c r="AB97" s="8"/>
      <c r="AC97" s="12"/>
      <c r="AD97" s="12"/>
      <c r="AE97" s="37" t="e">
        <f>ROUND(AE96*0.2199,2)</f>
        <v>#REF!</v>
      </c>
      <c r="AF97" s="8"/>
      <c r="AG97" s="12"/>
      <c r="AH97" s="12"/>
      <c r="AI97" s="41" t="e">
        <f>ROUND(AI96*0.2199,2)</f>
        <v>#REF!</v>
      </c>
      <c r="AJ97" s="8"/>
      <c r="AK97" s="12"/>
      <c r="AL97" s="41"/>
      <c r="AM97" s="37" t="e">
        <f>ROUND(AM96*0.2199,2)</f>
        <v>#REF!</v>
      </c>
      <c r="AN97" s="8"/>
      <c r="AO97" s="12"/>
      <c r="AP97" s="12"/>
      <c r="AQ97" s="41" t="e">
        <f>ROUND(AQ96*0.2199,2)</f>
        <v>#REF!</v>
      </c>
      <c r="AR97" s="8"/>
      <c r="AS97" s="12"/>
      <c r="AT97" s="12"/>
      <c r="AU97" s="41" t="e">
        <f>ROUND(AU96*0.2199,2)</f>
        <v>#REF!</v>
      </c>
    </row>
    <row r="98" spans="1:47" s="2" customFormat="1" ht="17.149999999999999" customHeight="1" thickBot="1">
      <c r="A98" s="65"/>
      <c r="B98" s="65"/>
      <c r="C98" s="65"/>
      <c r="K98" s="71"/>
      <c r="L98" s="70"/>
      <c r="M98" s="29"/>
      <c r="N98" s="29"/>
      <c r="O98" s="30" t="e">
        <f>O96+O97</f>
        <v>#REF!</v>
      </c>
      <c r="P98" s="28"/>
      <c r="Q98" s="29"/>
      <c r="R98" s="29"/>
      <c r="S98" s="31" t="e">
        <f>S96+S97</f>
        <v>#REF!</v>
      </c>
      <c r="T98" s="28"/>
      <c r="U98" s="29"/>
      <c r="V98" s="29"/>
      <c r="W98" s="31" t="e">
        <f>W96+W97</f>
        <v>#REF!</v>
      </c>
      <c r="X98" s="32"/>
      <c r="Y98" s="29"/>
      <c r="Z98" s="29"/>
      <c r="AA98" s="31" t="e">
        <f>AA96+AA97</f>
        <v>#REF!</v>
      </c>
      <c r="AB98" s="32"/>
      <c r="AC98" s="29"/>
      <c r="AD98" s="29"/>
      <c r="AE98" s="38" t="e">
        <f>AE96+AE97</f>
        <v>#REF!</v>
      </c>
      <c r="AF98" s="32"/>
      <c r="AG98" s="29"/>
      <c r="AH98" s="29"/>
      <c r="AI98" s="31" t="e">
        <f>AI96+AI97</f>
        <v>#REF!</v>
      </c>
      <c r="AJ98" s="32"/>
      <c r="AK98" s="29"/>
      <c r="AL98" s="31"/>
      <c r="AM98" s="38" t="e">
        <f>AM96+AM97</f>
        <v>#REF!</v>
      </c>
      <c r="AN98" s="32"/>
      <c r="AO98" s="29"/>
      <c r="AP98" s="29"/>
      <c r="AQ98" s="31" t="e">
        <f>AQ96+AQ97</f>
        <v>#REF!</v>
      </c>
      <c r="AR98" s="32"/>
      <c r="AS98" s="29"/>
      <c r="AT98" s="29"/>
      <c r="AU98" s="31" t="e">
        <f>AU96+AU97</f>
        <v>#REF!</v>
      </c>
    </row>
    <row r="99" spans="1:47" s="2" customFormat="1" ht="17.149999999999999" customHeight="1">
      <c r="A99" s="65"/>
      <c r="B99" s="65"/>
      <c r="C99" s="65"/>
      <c r="K99" s="71"/>
      <c r="O99"/>
      <c r="S99"/>
      <c r="W99"/>
      <c r="X99" s="1"/>
      <c r="AA99"/>
      <c r="AB99" s="1"/>
      <c r="AE99"/>
      <c r="AF99" s="1"/>
      <c r="AI99"/>
      <c r="AJ99" s="1"/>
      <c r="AM99"/>
      <c r="AN99" s="1"/>
      <c r="AQ99"/>
      <c r="AR99" s="1"/>
      <c r="AU99"/>
    </row>
    <row r="100" spans="1:47" s="2" customFormat="1" ht="17.149999999999999" customHeight="1">
      <c r="A100" s="65"/>
      <c r="B100" s="65"/>
      <c r="C100" s="65"/>
      <c r="K100" s="71"/>
      <c r="O100" s="33"/>
      <c r="S100" s="33"/>
      <c r="W100" s="33"/>
      <c r="X100" s="1"/>
      <c r="AA100" s="33"/>
      <c r="AB100" s="1"/>
      <c r="AE100" s="33"/>
      <c r="AF100" s="1"/>
      <c r="AI100" s="33"/>
      <c r="AJ100" s="1"/>
      <c r="AM100" s="33"/>
      <c r="AN100" s="1"/>
      <c r="AQ100" s="33"/>
      <c r="AR100" s="1"/>
      <c r="AU100" s="33"/>
    </row>
    <row r="101" spans="1:47" s="2" customFormat="1" ht="17.149999999999999" customHeight="1">
      <c r="A101" s="65"/>
      <c r="B101" s="65"/>
      <c r="C101" s="65"/>
      <c r="K101" s="71"/>
      <c r="O101" s="2">
        <v>44827.76</v>
      </c>
      <c r="S101" s="2">
        <v>60258.17</v>
      </c>
      <c r="W101" s="2">
        <v>58231.02</v>
      </c>
      <c r="X101" s="1"/>
      <c r="AA101" s="2">
        <v>87159.38</v>
      </c>
      <c r="AB101" s="1"/>
      <c r="AE101" s="2">
        <v>116284.19</v>
      </c>
      <c r="AF101" s="1"/>
      <c r="AI101" s="2">
        <v>52501.8</v>
      </c>
      <c r="AJ101" s="1"/>
      <c r="AM101" s="2">
        <v>79069.14</v>
      </c>
      <c r="AN101" s="1"/>
      <c r="AR101" s="1"/>
    </row>
    <row r="102" spans="1:47" s="2" customFormat="1" ht="17.149999999999999" customHeight="1">
      <c r="A102" s="65"/>
      <c r="B102" s="65"/>
      <c r="C102" s="65"/>
      <c r="K102" s="71"/>
      <c r="X102" s="1"/>
      <c r="AB102" s="1"/>
      <c r="AF102" s="1"/>
      <c r="AJ102" s="1"/>
      <c r="AN102" s="1"/>
      <c r="AR102" s="1"/>
    </row>
    <row r="103" spans="1:47" s="2" customFormat="1" ht="17.149999999999999" customHeight="1">
      <c r="A103" s="65"/>
      <c r="B103" s="65"/>
      <c r="C103" s="65"/>
      <c r="K103" s="71"/>
      <c r="O103" s="1" t="e">
        <f>O98-O101</f>
        <v>#REF!</v>
      </c>
      <c r="X103" s="1"/>
      <c r="AB103" s="1"/>
      <c r="AF103" s="1"/>
      <c r="AJ103" s="1"/>
      <c r="AN103" s="1"/>
      <c r="AR103" s="1"/>
    </row>
    <row r="104" spans="1:47" s="2" customFormat="1" ht="17.149999999999999" customHeight="1">
      <c r="A104" s="65"/>
      <c r="B104" s="65"/>
      <c r="C104" s="65"/>
      <c r="K104" s="71"/>
      <c r="X104" s="1"/>
      <c r="AB104" s="1"/>
      <c r="AF104" s="1"/>
      <c r="AJ104" s="1"/>
      <c r="AN104" s="1"/>
      <c r="AR104" s="1"/>
    </row>
  </sheetData>
  <mergeCells count="10">
    <mergeCell ref="A15:D15"/>
    <mergeCell ref="A16:D16"/>
    <mergeCell ref="A1:I1"/>
    <mergeCell ref="A2:D2"/>
    <mergeCell ref="E2:I2"/>
    <mergeCell ref="A3:D3"/>
    <mergeCell ref="I3:I4"/>
    <mergeCell ref="A14:D14"/>
    <mergeCell ref="E3:F3"/>
    <mergeCell ref="G3:H3"/>
  </mergeCells>
  <printOptions horizontalCentered="1"/>
  <pageMargins left="0.59055118110236227" right="0.59055118110236227" top="0.78740157480314965" bottom="1.1811023622047245" header="0.51181102362204722" footer="0"/>
  <pageSetup paperSize="9" scale="57" firstPageNumber="0" fitToHeight="0" orientation="landscape" r:id="rId1"/>
  <headerFooter>
    <oddFooter>&amp;R&amp;10&amp;P/&amp;N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I27"/>
  <sheetViews>
    <sheetView view="pageBreakPreview" topLeftCell="A7" zoomScale="75" zoomScaleSheetLayoutView="75" workbookViewId="0">
      <selection activeCell="D33" sqref="D33"/>
    </sheetView>
  </sheetViews>
  <sheetFormatPr defaultRowHeight="15"/>
  <cols>
    <col min="1" max="1" width="4.265625" bestFit="1" customWidth="1"/>
    <col min="2" max="2" width="10.59765625" customWidth="1"/>
    <col min="3" max="3" width="9.265625" bestFit="1" customWidth="1"/>
    <col min="4" max="4" width="44.59765625" customWidth="1"/>
    <col min="5" max="5" width="8.796875" style="137"/>
    <col min="6" max="6" width="8.86328125" bestFit="1" customWidth="1"/>
    <col min="7" max="8" width="11.46484375" customWidth="1"/>
    <col min="9" max="9" width="11.265625" bestFit="1" customWidth="1"/>
    <col min="11" max="11" width="10.59765625" bestFit="1" customWidth="1"/>
  </cols>
  <sheetData>
    <row r="1" spans="1:9" ht="49.5" customHeight="1">
      <c r="A1" s="238" t="s">
        <v>108</v>
      </c>
      <c r="B1" s="239"/>
      <c r="C1" s="239"/>
      <c r="D1" s="239"/>
      <c r="E1" s="239"/>
      <c r="F1" s="240"/>
      <c r="G1" s="149"/>
      <c r="H1" s="150"/>
      <c r="I1" s="150"/>
    </row>
    <row r="2" spans="1:9">
      <c r="A2" s="246" t="s">
        <v>113</v>
      </c>
      <c r="B2" s="246"/>
      <c r="C2" s="246"/>
      <c r="D2" s="247"/>
      <c r="E2" s="197"/>
      <c r="F2" s="198"/>
      <c r="G2" s="194"/>
      <c r="H2" s="194"/>
      <c r="I2" s="194"/>
    </row>
    <row r="3" spans="1:9">
      <c r="A3" s="166" t="s">
        <v>105</v>
      </c>
      <c r="B3" s="166"/>
      <c r="C3" s="166"/>
      <c r="D3" s="196"/>
      <c r="E3" s="197"/>
      <c r="F3" s="198"/>
      <c r="G3" s="194"/>
      <c r="H3" s="194"/>
      <c r="I3" s="194"/>
    </row>
    <row r="4" spans="1:9" s="156" customFormat="1" ht="66.75" customHeight="1">
      <c r="A4" s="249" t="s">
        <v>59</v>
      </c>
      <c r="B4" s="250"/>
      <c r="C4" s="250"/>
      <c r="D4" s="250"/>
      <c r="E4" s="250"/>
      <c r="F4" s="251"/>
      <c r="G4" s="194"/>
      <c r="H4" s="194"/>
      <c r="I4" s="194"/>
    </row>
    <row r="5" spans="1:9">
      <c r="A5" s="241" t="s">
        <v>89</v>
      </c>
      <c r="B5" s="242"/>
      <c r="C5" s="162"/>
      <c r="D5" s="162"/>
      <c r="E5" s="194"/>
      <c r="F5" s="194"/>
      <c r="G5" s="194"/>
      <c r="H5" s="194"/>
      <c r="I5" s="194"/>
    </row>
    <row r="6" spans="1:9" s="156" customFormat="1">
      <c r="A6" s="195"/>
      <c r="B6" s="173"/>
      <c r="C6" s="162"/>
      <c r="D6" s="162"/>
      <c r="E6" s="194"/>
      <c r="F6" s="194"/>
      <c r="G6" s="194"/>
      <c r="H6" s="194"/>
      <c r="I6" s="194"/>
    </row>
    <row r="7" spans="1:9">
      <c r="E7" s="248"/>
      <c r="F7" s="248"/>
      <c r="G7" s="149"/>
      <c r="H7" s="150"/>
      <c r="I7" s="150"/>
    </row>
    <row r="8" spans="1:9" ht="29.25" customHeight="1">
      <c r="A8" s="243" t="s">
        <v>68</v>
      </c>
      <c r="B8" s="244"/>
      <c r="C8" s="244"/>
      <c r="D8" s="244"/>
      <c r="E8" s="244"/>
      <c r="F8" s="244"/>
      <c r="G8" s="244"/>
      <c r="H8" s="244"/>
      <c r="I8" s="245"/>
    </row>
    <row r="9" spans="1:9">
      <c r="A9" s="151"/>
      <c r="B9" s="169"/>
      <c r="C9" s="153"/>
      <c r="D9" s="152"/>
      <c r="E9" s="153"/>
      <c r="F9" s="152"/>
      <c r="G9" s="152"/>
      <c r="H9" s="154"/>
      <c r="I9" s="155"/>
    </row>
    <row r="10" spans="1:9" ht="43.5">
      <c r="A10" s="163" t="s">
        <v>0</v>
      </c>
      <c r="B10" s="164" t="s">
        <v>62</v>
      </c>
      <c r="C10" s="165" t="s">
        <v>63</v>
      </c>
      <c r="D10" s="166" t="s">
        <v>1</v>
      </c>
      <c r="E10" s="165" t="s">
        <v>2</v>
      </c>
      <c r="F10" s="165" t="s">
        <v>3</v>
      </c>
      <c r="G10" s="164" t="s">
        <v>64</v>
      </c>
      <c r="H10" s="167" t="s">
        <v>65</v>
      </c>
      <c r="I10" s="168" t="s">
        <v>66</v>
      </c>
    </row>
    <row r="11" spans="1:9">
      <c r="A11" s="133" t="s">
        <v>17</v>
      </c>
      <c r="B11" s="134"/>
      <c r="C11" s="135"/>
      <c r="D11" s="132" t="s">
        <v>69</v>
      </c>
      <c r="E11" s="135"/>
      <c r="F11" s="132"/>
      <c r="G11" s="132"/>
      <c r="H11" s="130"/>
      <c r="I11" s="130"/>
    </row>
    <row r="12" spans="1:9">
      <c r="A12" s="133" t="s">
        <v>7</v>
      </c>
      <c r="B12" s="147" t="s">
        <v>70</v>
      </c>
      <c r="C12" s="148" t="s">
        <v>67</v>
      </c>
      <c r="D12" s="132" t="s">
        <v>50</v>
      </c>
      <c r="E12" s="135" t="s">
        <v>16</v>
      </c>
      <c r="F12" s="132">
        <v>1</v>
      </c>
      <c r="G12" s="132">
        <v>0</v>
      </c>
      <c r="H12" s="130">
        <f>COMPOSIÇÃO!I13</f>
        <v>95000</v>
      </c>
      <c r="I12" s="130">
        <f>ROUND((H12+G12)*F12,2)</f>
        <v>95000</v>
      </c>
    </row>
    <row r="13" spans="1:9">
      <c r="A13" s="133" t="s">
        <v>8</v>
      </c>
      <c r="B13" s="147" t="s">
        <v>71</v>
      </c>
      <c r="C13" s="148" t="s">
        <v>67</v>
      </c>
      <c r="D13" s="132" t="s">
        <v>51</v>
      </c>
      <c r="E13" s="135" t="s">
        <v>16</v>
      </c>
      <c r="F13" s="132">
        <v>1</v>
      </c>
      <c r="G13" s="132">
        <v>0</v>
      </c>
      <c r="H13" s="130">
        <f>COMPOSIÇÃO!I20</f>
        <v>260000</v>
      </c>
      <c r="I13" s="130">
        <f t="shared" ref="I13:I18" si="0">ROUND((H13+G13)*F13,2)</f>
        <v>260000</v>
      </c>
    </row>
    <row r="14" spans="1:9">
      <c r="A14" s="133" t="s">
        <v>9</v>
      </c>
      <c r="B14" s="147" t="s">
        <v>72</v>
      </c>
      <c r="C14" s="148" t="s">
        <v>67</v>
      </c>
      <c r="D14" s="132" t="s">
        <v>52</v>
      </c>
      <c r="E14" s="135" t="s">
        <v>16</v>
      </c>
      <c r="F14" s="132">
        <v>1</v>
      </c>
      <c r="G14" s="132">
        <v>0</v>
      </c>
      <c r="H14" s="130">
        <f>COMPOSIÇÃO!I27</f>
        <v>179500</v>
      </c>
      <c r="I14" s="130">
        <f t="shared" si="0"/>
        <v>179500</v>
      </c>
    </row>
    <row r="15" spans="1:9">
      <c r="A15" s="133" t="s">
        <v>10</v>
      </c>
      <c r="B15" s="147" t="s">
        <v>73</v>
      </c>
      <c r="C15" s="148" t="s">
        <v>67</v>
      </c>
      <c r="D15" s="132" t="s">
        <v>55</v>
      </c>
      <c r="E15" s="135" t="s">
        <v>16</v>
      </c>
      <c r="F15" s="132">
        <v>1</v>
      </c>
      <c r="G15" s="132">
        <v>0</v>
      </c>
      <c r="H15" s="130">
        <f>COMPOSIÇÃO!I34</f>
        <v>231500</v>
      </c>
      <c r="I15" s="130">
        <f t="shared" si="0"/>
        <v>231500</v>
      </c>
    </row>
    <row r="16" spans="1:9">
      <c r="A16" s="133" t="s">
        <v>11</v>
      </c>
      <c r="B16" s="147" t="s">
        <v>74</v>
      </c>
      <c r="C16" s="148" t="s">
        <v>67</v>
      </c>
      <c r="D16" s="132" t="s">
        <v>56</v>
      </c>
      <c r="E16" s="135" t="s">
        <v>16</v>
      </c>
      <c r="F16" s="132">
        <v>1</v>
      </c>
      <c r="G16" s="132">
        <v>0</v>
      </c>
      <c r="H16" s="130">
        <f>COMPOSIÇÃO!I41</f>
        <v>350000</v>
      </c>
      <c r="I16" s="130">
        <f t="shared" si="0"/>
        <v>350000</v>
      </c>
    </row>
    <row r="17" spans="1:9">
      <c r="A17" s="133" t="s">
        <v>98</v>
      </c>
      <c r="B17" s="147" t="s">
        <v>75</v>
      </c>
      <c r="C17" s="148" t="s">
        <v>67</v>
      </c>
      <c r="D17" s="132" t="s">
        <v>53</v>
      </c>
      <c r="E17" s="135" t="s">
        <v>16</v>
      </c>
      <c r="F17" s="132">
        <v>1</v>
      </c>
      <c r="G17" s="132">
        <v>0</v>
      </c>
      <c r="H17" s="130">
        <f>COMPOSIÇÃO!I48</f>
        <v>302000</v>
      </c>
      <c r="I17" s="130">
        <f t="shared" si="0"/>
        <v>302000</v>
      </c>
    </row>
    <row r="18" spans="1:9">
      <c r="A18" s="133" t="s">
        <v>99</v>
      </c>
      <c r="B18" s="147" t="s">
        <v>76</v>
      </c>
      <c r="C18" s="148" t="s">
        <v>67</v>
      </c>
      <c r="D18" s="132" t="s">
        <v>54</v>
      </c>
      <c r="E18" s="135" t="s">
        <v>16</v>
      </c>
      <c r="F18" s="132">
        <v>1</v>
      </c>
      <c r="G18" s="132">
        <v>0</v>
      </c>
      <c r="H18" s="130">
        <f>COMPOSIÇÃO!I55</f>
        <v>187500</v>
      </c>
      <c r="I18" s="130">
        <f t="shared" si="0"/>
        <v>187500</v>
      </c>
    </row>
    <row r="19" spans="1:9" s="156" customFormat="1">
      <c r="A19" s="133" t="s">
        <v>100</v>
      </c>
      <c r="B19" s="147" t="s">
        <v>95</v>
      </c>
      <c r="C19" s="148" t="s">
        <v>67</v>
      </c>
      <c r="D19" s="136" t="s">
        <v>112</v>
      </c>
      <c r="E19" s="135" t="s">
        <v>16</v>
      </c>
      <c r="F19" s="132">
        <v>1</v>
      </c>
      <c r="G19" s="132">
        <v>0</v>
      </c>
      <c r="H19" s="130">
        <f>COMPOSIÇÃO!I62</f>
        <v>56625.609599999989</v>
      </c>
      <c r="I19" s="130">
        <f t="shared" ref="I19:I20" si="1">ROUND((H19+G19)*F19,2)</f>
        <v>56625.61</v>
      </c>
    </row>
    <row r="20" spans="1:9" s="156" customFormat="1">
      <c r="A20" s="133" t="s">
        <v>101</v>
      </c>
      <c r="B20" s="147" t="s">
        <v>96</v>
      </c>
      <c r="C20" s="148" t="s">
        <v>67</v>
      </c>
      <c r="D20" s="136" t="s">
        <v>110</v>
      </c>
      <c r="E20" s="135" t="s">
        <v>16</v>
      </c>
      <c r="F20" s="132">
        <v>1</v>
      </c>
      <c r="G20" s="132">
        <v>0</v>
      </c>
      <c r="H20" s="130">
        <f>COMPOSIÇÃO!I69</f>
        <v>41305.541759999993</v>
      </c>
      <c r="I20" s="130">
        <f t="shared" si="1"/>
        <v>41305.54</v>
      </c>
    </row>
    <row r="21" spans="1:9" s="141" customFormat="1">
      <c r="A21" s="138"/>
      <c r="B21" s="139"/>
      <c r="C21" s="140"/>
      <c r="D21" s="131" t="s">
        <v>23</v>
      </c>
      <c r="E21" s="140"/>
      <c r="F21" s="131"/>
      <c r="G21" s="131"/>
      <c r="H21" s="129"/>
      <c r="I21" s="129">
        <f>SUM(I12:I20)</f>
        <v>1703431.1500000001</v>
      </c>
    </row>
    <row r="22" spans="1:9" ht="8.25" customHeight="1">
      <c r="A22" s="133"/>
      <c r="B22" s="134"/>
      <c r="C22" s="135"/>
      <c r="D22" s="132"/>
      <c r="E22" s="135"/>
      <c r="F22" s="132"/>
      <c r="G22" s="132"/>
      <c r="H22" s="130"/>
      <c r="I22" s="130"/>
    </row>
    <row r="23" spans="1:9">
      <c r="A23" s="133"/>
      <c r="B23" s="134"/>
      <c r="C23" s="135"/>
      <c r="D23" s="132"/>
      <c r="E23" s="135"/>
      <c r="F23" s="132"/>
      <c r="G23" s="132"/>
      <c r="H23" s="130"/>
      <c r="I23" s="130"/>
    </row>
    <row r="24" spans="1:9">
      <c r="A24" s="144"/>
      <c r="B24" s="145"/>
      <c r="C24" s="146"/>
      <c r="D24" s="143" t="s">
        <v>12</v>
      </c>
      <c r="E24" s="143"/>
      <c r="F24" s="143"/>
      <c r="G24" s="143"/>
      <c r="H24" s="142"/>
      <c r="I24" s="142">
        <f>I21</f>
        <v>1703431.1500000001</v>
      </c>
    </row>
    <row r="25" spans="1:9">
      <c r="A25" s="133"/>
      <c r="B25" s="134"/>
      <c r="C25" s="135"/>
      <c r="D25" s="132"/>
      <c r="E25" s="135"/>
      <c r="F25" s="132"/>
      <c r="G25" s="132"/>
      <c r="H25" s="130"/>
      <c r="I25" s="130"/>
    </row>
    <row r="26" spans="1:9">
      <c r="A26" s="202" t="s">
        <v>58</v>
      </c>
      <c r="B26" s="202"/>
      <c r="C26" s="202"/>
      <c r="D26" s="202"/>
    </row>
    <row r="27" spans="1:9">
      <c r="A27" s="203" t="s">
        <v>30</v>
      </c>
      <c r="B27" s="203"/>
      <c r="C27" s="203"/>
      <c r="D27" s="203"/>
    </row>
  </sheetData>
  <mergeCells count="8">
    <mergeCell ref="A26:D26"/>
    <mergeCell ref="A27:D27"/>
    <mergeCell ref="A1:F1"/>
    <mergeCell ref="A5:B5"/>
    <mergeCell ref="A8:I8"/>
    <mergeCell ref="A2:D2"/>
    <mergeCell ref="E7:F7"/>
    <mergeCell ref="A4:F4"/>
  </mergeCells>
  <pageMargins left="0.511811024" right="0.511811024" top="0.78740157499999996" bottom="0.78740157499999996" header="0.31496062000000002" footer="0.31496062000000002"/>
  <pageSetup paperSize="9" scale="56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2:L69"/>
  <sheetViews>
    <sheetView view="pageBreakPreview" topLeftCell="A52" zoomScale="75" zoomScaleSheetLayoutView="75" workbookViewId="0">
      <selection activeCell="D67" sqref="D67"/>
    </sheetView>
  </sheetViews>
  <sheetFormatPr defaultRowHeight="15"/>
  <cols>
    <col min="1" max="1" width="2" style="156" customWidth="1"/>
    <col min="2" max="2" width="13.46484375" customWidth="1"/>
    <col min="4" max="4" width="37.6640625" customWidth="1"/>
    <col min="6" max="6" width="4.3984375" bestFit="1" customWidth="1"/>
    <col min="7" max="7" width="5.796875" bestFit="1" customWidth="1"/>
    <col min="8" max="8" width="8.86328125" style="171" bestFit="1" customWidth="1"/>
    <col min="9" max="9" width="11.86328125" bestFit="1" customWidth="1"/>
    <col min="12" max="12" width="9.3984375" bestFit="1" customWidth="1"/>
  </cols>
  <sheetData>
    <row r="2" spans="2:9">
      <c r="B2" s="223" t="s">
        <v>116</v>
      </c>
      <c r="C2" s="224"/>
      <c r="D2" s="224"/>
      <c r="E2" s="224"/>
      <c r="F2" s="225"/>
    </row>
    <row r="3" spans="2:9">
      <c r="B3" s="226"/>
      <c r="C3" s="227"/>
      <c r="D3" s="227"/>
      <c r="E3" s="227"/>
      <c r="F3" s="228"/>
    </row>
    <row r="5" spans="2:9">
      <c r="B5" s="233" t="s">
        <v>104</v>
      </c>
      <c r="C5" s="233"/>
      <c r="D5" s="233"/>
      <c r="E5" s="233"/>
      <c r="F5" s="233"/>
      <c r="G5" s="233"/>
      <c r="H5" s="233"/>
      <c r="I5" s="233"/>
    </row>
    <row r="6" spans="2:9">
      <c r="B6" s="199" t="s">
        <v>115</v>
      </c>
      <c r="C6" s="200"/>
      <c r="D6" s="200"/>
      <c r="E6" s="200"/>
      <c r="F6" s="200"/>
      <c r="G6" s="200"/>
      <c r="H6" s="200" t="s">
        <v>114</v>
      </c>
      <c r="I6" s="201"/>
    </row>
    <row r="8" spans="2:9">
      <c r="B8" s="158" t="s">
        <v>0</v>
      </c>
      <c r="C8" s="158" t="s">
        <v>70</v>
      </c>
      <c r="D8" s="229" t="s">
        <v>77</v>
      </c>
      <c r="E8" s="229"/>
      <c r="F8" s="229"/>
      <c r="G8" s="229"/>
      <c r="H8" s="229"/>
      <c r="I8" s="159" t="s">
        <v>78</v>
      </c>
    </row>
    <row r="9" spans="2:9">
      <c r="B9" s="172" t="s">
        <v>7</v>
      </c>
      <c r="C9" s="158"/>
      <c r="D9" s="229" t="s">
        <v>50</v>
      </c>
      <c r="E9" s="229"/>
      <c r="F9" s="229"/>
      <c r="G9" s="229"/>
      <c r="H9" s="229"/>
      <c r="I9" s="159" t="s">
        <v>16</v>
      </c>
    </row>
    <row r="10" spans="2:9">
      <c r="B10" s="158" t="s">
        <v>79</v>
      </c>
      <c r="C10" s="158" t="s">
        <v>80</v>
      </c>
      <c r="D10" s="158" t="s">
        <v>81</v>
      </c>
      <c r="E10" s="158" t="s">
        <v>82</v>
      </c>
      <c r="F10" s="158" t="s">
        <v>2</v>
      </c>
      <c r="G10" s="158" t="s">
        <v>83</v>
      </c>
      <c r="H10" s="170" t="s">
        <v>84</v>
      </c>
      <c r="I10" s="159" t="s">
        <v>27</v>
      </c>
    </row>
    <row r="11" spans="2:9">
      <c r="B11" s="160" t="s">
        <v>85</v>
      </c>
      <c r="C11" s="161"/>
      <c r="D11" s="161" t="s">
        <v>87</v>
      </c>
      <c r="E11" s="158" t="s">
        <v>77</v>
      </c>
      <c r="F11" s="158" t="s">
        <v>16</v>
      </c>
      <c r="G11" s="158">
        <v>1</v>
      </c>
      <c r="H11" s="170">
        <v>140000</v>
      </c>
      <c r="I11" s="159">
        <f>H11*G11</f>
        <v>140000</v>
      </c>
    </row>
    <row r="12" spans="2:9" ht="29">
      <c r="B12" s="160" t="s">
        <v>85</v>
      </c>
      <c r="C12" s="161"/>
      <c r="D12" s="161" t="s">
        <v>88</v>
      </c>
      <c r="E12" s="158" t="s">
        <v>77</v>
      </c>
      <c r="F12" s="158" t="s">
        <v>16</v>
      </c>
      <c r="G12" s="158">
        <v>1</v>
      </c>
      <c r="H12" s="170">
        <v>50000</v>
      </c>
      <c r="I12" s="159">
        <f>H12*G12</f>
        <v>50000</v>
      </c>
    </row>
    <row r="13" spans="2:9">
      <c r="B13" s="230" t="s">
        <v>86</v>
      </c>
      <c r="C13" s="231"/>
      <c r="D13" s="231"/>
      <c r="E13" s="231"/>
      <c r="F13" s="231"/>
      <c r="G13" s="231"/>
      <c r="H13" s="232"/>
      <c r="I13" s="157">
        <f>SUM(I11:I12)/2</f>
        <v>95000</v>
      </c>
    </row>
    <row r="15" spans="2:9">
      <c r="B15" s="158" t="s">
        <v>0</v>
      </c>
      <c r="C15" s="158" t="s">
        <v>71</v>
      </c>
      <c r="D15" s="229" t="s">
        <v>77</v>
      </c>
      <c r="E15" s="229"/>
      <c r="F15" s="229"/>
      <c r="G15" s="229"/>
      <c r="H15" s="229"/>
      <c r="I15" s="159" t="s">
        <v>78</v>
      </c>
    </row>
    <row r="16" spans="2:9">
      <c r="B16" s="172" t="s">
        <v>8</v>
      </c>
      <c r="C16" s="158"/>
      <c r="D16" s="229" t="s">
        <v>51</v>
      </c>
      <c r="E16" s="229"/>
      <c r="F16" s="229"/>
      <c r="G16" s="229"/>
      <c r="H16" s="229"/>
      <c r="I16" s="159" t="s">
        <v>16</v>
      </c>
    </row>
    <row r="17" spans="2:9">
      <c r="B17" s="158" t="s">
        <v>79</v>
      </c>
      <c r="C17" s="158" t="s">
        <v>80</v>
      </c>
      <c r="D17" s="158" t="s">
        <v>81</v>
      </c>
      <c r="E17" s="158" t="s">
        <v>82</v>
      </c>
      <c r="F17" s="158" t="s">
        <v>2</v>
      </c>
      <c r="G17" s="158" t="s">
        <v>83</v>
      </c>
      <c r="H17" s="170" t="s">
        <v>84</v>
      </c>
      <c r="I17" s="159" t="s">
        <v>27</v>
      </c>
    </row>
    <row r="18" spans="2:9">
      <c r="B18" s="160" t="s">
        <v>85</v>
      </c>
      <c r="C18" s="161"/>
      <c r="D18" s="161" t="s">
        <v>87</v>
      </c>
      <c r="E18" s="158" t="s">
        <v>77</v>
      </c>
      <c r="F18" s="158" t="s">
        <v>16</v>
      </c>
      <c r="G18" s="158">
        <v>1</v>
      </c>
      <c r="H18" s="170">
        <v>420000</v>
      </c>
      <c r="I18" s="159">
        <f>H18*G18</f>
        <v>420000</v>
      </c>
    </row>
    <row r="19" spans="2:9" ht="29">
      <c r="B19" s="160" t="s">
        <v>85</v>
      </c>
      <c r="C19" s="161"/>
      <c r="D19" s="161" t="s">
        <v>88</v>
      </c>
      <c r="E19" s="158" t="s">
        <v>77</v>
      </c>
      <c r="F19" s="158" t="s">
        <v>16</v>
      </c>
      <c r="G19" s="158">
        <v>1</v>
      </c>
      <c r="H19" s="170">
        <v>100000</v>
      </c>
      <c r="I19" s="159">
        <f>H19*G19</f>
        <v>100000</v>
      </c>
    </row>
    <row r="20" spans="2:9">
      <c r="B20" s="230" t="s">
        <v>86</v>
      </c>
      <c r="C20" s="231"/>
      <c r="D20" s="231"/>
      <c r="E20" s="231"/>
      <c r="F20" s="231"/>
      <c r="G20" s="231"/>
      <c r="H20" s="232"/>
      <c r="I20" s="157">
        <f>SUM(I18:I19)/2</f>
        <v>260000</v>
      </c>
    </row>
    <row r="22" spans="2:9">
      <c r="B22" s="158" t="s">
        <v>0</v>
      </c>
      <c r="C22" s="158" t="s">
        <v>72</v>
      </c>
      <c r="D22" s="229" t="s">
        <v>77</v>
      </c>
      <c r="E22" s="229"/>
      <c r="F22" s="229"/>
      <c r="G22" s="229"/>
      <c r="H22" s="229"/>
      <c r="I22" s="159" t="s">
        <v>78</v>
      </c>
    </row>
    <row r="23" spans="2:9">
      <c r="B23" s="172" t="s">
        <v>9</v>
      </c>
      <c r="C23" s="158"/>
      <c r="D23" s="229" t="s">
        <v>52</v>
      </c>
      <c r="E23" s="229"/>
      <c r="F23" s="229"/>
      <c r="G23" s="229"/>
      <c r="H23" s="229"/>
      <c r="I23" s="159" t="s">
        <v>16</v>
      </c>
    </row>
    <row r="24" spans="2:9">
      <c r="B24" s="158" t="s">
        <v>79</v>
      </c>
      <c r="C24" s="158" t="s">
        <v>80</v>
      </c>
      <c r="D24" s="158" t="s">
        <v>81</v>
      </c>
      <c r="E24" s="158" t="s">
        <v>82</v>
      </c>
      <c r="F24" s="158" t="s">
        <v>2</v>
      </c>
      <c r="G24" s="158" t="s">
        <v>83</v>
      </c>
      <c r="H24" s="170" t="s">
        <v>84</v>
      </c>
      <c r="I24" s="159" t="s">
        <v>27</v>
      </c>
    </row>
    <row r="25" spans="2:9">
      <c r="B25" s="160" t="s">
        <v>85</v>
      </c>
      <c r="C25" s="161"/>
      <c r="D25" s="161" t="s">
        <v>87</v>
      </c>
      <c r="E25" s="158" t="s">
        <v>77</v>
      </c>
      <c r="F25" s="158" t="s">
        <v>16</v>
      </c>
      <c r="G25" s="158">
        <v>1</v>
      </c>
      <c r="H25" s="170">
        <v>119000</v>
      </c>
      <c r="I25" s="159">
        <f>H25*G25</f>
        <v>119000</v>
      </c>
    </row>
    <row r="26" spans="2:9" ht="29">
      <c r="B26" s="160" t="s">
        <v>85</v>
      </c>
      <c r="C26" s="161"/>
      <c r="D26" s="161" t="s">
        <v>88</v>
      </c>
      <c r="E26" s="158" t="s">
        <v>77</v>
      </c>
      <c r="F26" s="158" t="s">
        <v>16</v>
      </c>
      <c r="G26" s="158">
        <v>1</v>
      </c>
      <c r="H26" s="170">
        <v>240000</v>
      </c>
      <c r="I26" s="159">
        <f>H26*G26</f>
        <v>240000</v>
      </c>
    </row>
    <row r="27" spans="2:9">
      <c r="B27" s="230" t="s">
        <v>86</v>
      </c>
      <c r="C27" s="231"/>
      <c r="D27" s="231"/>
      <c r="E27" s="231"/>
      <c r="F27" s="231"/>
      <c r="G27" s="231"/>
      <c r="H27" s="232"/>
      <c r="I27" s="157">
        <f>SUM(I25:I26)/2</f>
        <v>179500</v>
      </c>
    </row>
    <row r="29" spans="2:9">
      <c r="B29" s="158" t="s">
        <v>0</v>
      </c>
      <c r="C29" s="158" t="s">
        <v>73</v>
      </c>
      <c r="D29" s="229" t="s">
        <v>77</v>
      </c>
      <c r="E29" s="229"/>
      <c r="F29" s="229"/>
      <c r="G29" s="229"/>
      <c r="H29" s="229"/>
      <c r="I29" s="159" t="s">
        <v>78</v>
      </c>
    </row>
    <row r="30" spans="2:9">
      <c r="B30" s="172" t="s">
        <v>10</v>
      </c>
      <c r="C30" s="158"/>
      <c r="D30" s="229" t="s">
        <v>55</v>
      </c>
      <c r="E30" s="229"/>
      <c r="F30" s="229"/>
      <c r="G30" s="229"/>
      <c r="H30" s="229"/>
      <c r="I30" s="159" t="s">
        <v>16</v>
      </c>
    </row>
    <row r="31" spans="2:9">
      <c r="B31" s="158" t="s">
        <v>79</v>
      </c>
      <c r="C31" s="158" t="s">
        <v>80</v>
      </c>
      <c r="D31" s="158" t="s">
        <v>81</v>
      </c>
      <c r="E31" s="158" t="s">
        <v>82</v>
      </c>
      <c r="F31" s="158" t="s">
        <v>2</v>
      </c>
      <c r="G31" s="158" t="s">
        <v>83</v>
      </c>
      <c r="H31" s="170" t="s">
        <v>84</v>
      </c>
      <c r="I31" s="159" t="s">
        <v>27</v>
      </c>
    </row>
    <row r="32" spans="2:9">
      <c r="B32" s="160" t="s">
        <v>85</v>
      </c>
      <c r="C32" s="161"/>
      <c r="D32" s="161" t="s">
        <v>87</v>
      </c>
      <c r="E32" s="158" t="s">
        <v>77</v>
      </c>
      <c r="F32" s="158" t="s">
        <v>16</v>
      </c>
      <c r="G32" s="158">
        <v>1</v>
      </c>
      <c r="H32" s="170">
        <v>198000</v>
      </c>
      <c r="I32" s="159">
        <f>H32*G32</f>
        <v>198000</v>
      </c>
    </row>
    <row r="33" spans="2:9" ht="29">
      <c r="B33" s="160" t="s">
        <v>85</v>
      </c>
      <c r="C33" s="161"/>
      <c r="D33" s="161" t="s">
        <v>88</v>
      </c>
      <c r="E33" s="158" t="s">
        <v>77</v>
      </c>
      <c r="F33" s="158" t="s">
        <v>16</v>
      </c>
      <c r="G33" s="158">
        <v>1</v>
      </c>
      <c r="H33" s="170">
        <v>265000</v>
      </c>
      <c r="I33" s="159">
        <f>H33*G33</f>
        <v>265000</v>
      </c>
    </row>
    <row r="34" spans="2:9">
      <c r="B34" s="230" t="s">
        <v>86</v>
      </c>
      <c r="C34" s="231"/>
      <c r="D34" s="231"/>
      <c r="E34" s="231"/>
      <c r="F34" s="231"/>
      <c r="G34" s="231"/>
      <c r="H34" s="232"/>
      <c r="I34" s="157">
        <f>SUM(I32:I33)/2</f>
        <v>231500</v>
      </c>
    </row>
    <row r="36" spans="2:9">
      <c r="B36" s="158" t="s">
        <v>0</v>
      </c>
      <c r="C36" s="158" t="s">
        <v>74</v>
      </c>
      <c r="D36" s="229" t="s">
        <v>77</v>
      </c>
      <c r="E36" s="229"/>
      <c r="F36" s="229"/>
      <c r="G36" s="229"/>
      <c r="H36" s="229"/>
      <c r="I36" s="159" t="s">
        <v>78</v>
      </c>
    </row>
    <row r="37" spans="2:9">
      <c r="B37" s="172" t="s">
        <v>11</v>
      </c>
      <c r="C37" s="158"/>
      <c r="D37" s="229" t="s">
        <v>56</v>
      </c>
      <c r="E37" s="229"/>
      <c r="F37" s="229"/>
      <c r="G37" s="229"/>
      <c r="H37" s="229"/>
      <c r="I37" s="159" t="s">
        <v>16</v>
      </c>
    </row>
    <row r="38" spans="2:9">
      <c r="B38" s="158" t="s">
        <v>79</v>
      </c>
      <c r="C38" s="158" t="s">
        <v>80</v>
      </c>
      <c r="D38" s="158" t="s">
        <v>81</v>
      </c>
      <c r="E38" s="158" t="s">
        <v>82</v>
      </c>
      <c r="F38" s="158" t="s">
        <v>2</v>
      </c>
      <c r="G38" s="158" t="s">
        <v>83</v>
      </c>
      <c r="H38" s="170" t="s">
        <v>84</v>
      </c>
      <c r="I38" s="159" t="s">
        <v>27</v>
      </c>
    </row>
    <row r="39" spans="2:9">
      <c r="B39" s="160" t="s">
        <v>85</v>
      </c>
      <c r="C39" s="161"/>
      <c r="D39" s="161" t="s">
        <v>87</v>
      </c>
      <c r="E39" s="158" t="s">
        <v>77</v>
      </c>
      <c r="F39" s="158" t="s">
        <v>16</v>
      </c>
      <c r="G39" s="158">
        <v>1</v>
      </c>
      <c r="H39" s="170">
        <v>455000</v>
      </c>
      <c r="I39" s="159">
        <f>H39*G39</f>
        <v>455000</v>
      </c>
    </row>
    <row r="40" spans="2:9" ht="29">
      <c r="B40" s="160" t="s">
        <v>85</v>
      </c>
      <c r="C40" s="161"/>
      <c r="D40" s="161" t="s">
        <v>88</v>
      </c>
      <c r="E40" s="158" t="s">
        <v>77</v>
      </c>
      <c r="F40" s="158" t="s">
        <v>16</v>
      </c>
      <c r="G40" s="158">
        <v>1</v>
      </c>
      <c r="H40" s="170">
        <v>245000</v>
      </c>
      <c r="I40" s="159">
        <f>H40*G40</f>
        <v>245000</v>
      </c>
    </row>
    <row r="41" spans="2:9">
      <c r="B41" s="230" t="s">
        <v>86</v>
      </c>
      <c r="C41" s="231"/>
      <c r="D41" s="231"/>
      <c r="E41" s="231"/>
      <c r="F41" s="231"/>
      <c r="G41" s="231"/>
      <c r="H41" s="232"/>
      <c r="I41" s="157">
        <f>SUM(I39:I40)/2</f>
        <v>350000</v>
      </c>
    </row>
    <row r="43" spans="2:9">
      <c r="B43" s="158" t="s">
        <v>0</v>
      </c>
      <c r="C43" s="158" t="s">
        <v>75</v>
      </c>
      <c r="D43" s="229" t="s">
        <v>77</v>
      </c>
      <c r="E43" s="229"/>
      <c r="F43" s="229"/>
      <c r="G43" s="229"/>
      <c r="H43" s="229"/>
      <c r="I43" s="159" t="s">
        <v>78</v>
      </c>
    </row>
    <row r="44" spans="2:9">
      <c r="B44" s="172" t="s">
        <v>98</v>
      </c>
      <c r="C44" s="158"/>
      <c r="D44" s="229" t="s">
        <v>53</v>
      </c>
      <c r="E44" s="229"/>
      <c r="F44" s="229"/>
      <c r="G44" s="229"/>
      <c r="H44" s="229"/>
      <c r="I44" s="159" t="s">
        <v>16</v>
      </c>
    </row>
    <row r="45" spans="2:9">
      <c r="B45" s="158" t="s">
        <v>79</v>
      </c>
      <c r="C45" s="158" t="s">
        <v>80</v>
      </c>
      <c r="D45" s="158" t="s">
        <v>81</v>
      </c>
      <c r="E45" s="158" t="s">
        <v>82</v>
      </c>
      <c r="F45" s="158" t="s">
        <v>2</v>
      </c>
      <c r="G45" s="158" t="s">
        <v>83</v>
      </c>
      <c r="H45" s="170" t="s">
        <v>84</v>
      </c>
      <c r="I45" s="159" t="s">
        <v>27</v>
      </c>
    </row>
    <row r="46" spans="2:9">
      <c r="B46" s="160" t="s">
        <v>85</v>
      </c>
      <c r="C46" s="161"/>
      <c r="D46" s="161" t="s">
        <v>87</v>
      </c>
      <c r="E46" s="158" t="s">
        <v>77</v>
      </c>
      <c r="F46" s="158" t="s">
        <v>16</v>
      </c>
      <c r="G46" s="158">
        <v>1</v>
      </c>
      <c r="H46" s="170">
        <v>409000</v>
      </c>
      <c r="I46" s="159">
        <f>H46*G46</f>
        <v>409000</v>
      </c>
    </row>
    <row r="47" spans="2:9" ht="29">
      <c r="B47" s="160" t="s">
        <v>85</v>
      </c>
      <c r="C47" s="161"/>
      <c r="D47" s="161" t="s">
        <v>88</v>
      </c>
      <c r="E47" s="158" t="s">
        <v>77</v>
      </c>
      <c r="F47" s="158" t="s">
        <v>16</v>
      </c>
      <c r="G47" s="158">
        <v>1</v>
      </c>
      <c r="H47" s="170">
        <v>195000</v>
      </c>
      <c r="I47" s="159">
        <f>H47*G47</f>
        <v>195000</v>
      </c>
    </row>
    <row r="48" spans="2:9">
      <c r="B48" s="230" t="s">
        <v>86</v>
      </c>
      <c r="C48" s="231"/>
      <c r="D48" s="231"/>
      <c r="E48" s="231"/>
      <c r="F48" s="231"/>
      <c r="G48" s="231"/>
      <c r="H48" s="232"/>
      <c r="I48" s="157">
        <f>SUM(I46:I47)/2</f>
        <v>302000</v>
      </c>
    </row>
    <row r="50" spans="2:9">
      <c r="B50" s="158" t="s">
        <v>0</v>
      </c>
      <c r="C50" s="158" t="s">
        <v>76</v>
      </c>
      <c r="D50" s="229" t="s">
        <v>77</v>
      </c>
      <c r="E50" s="229"/>
      <c r="F50" s="229"/>
      <c r="G50" s="229"/>
      <c r="H50" s="229"/>
      <c r="I50" s="159" t="s">
        <v>78</v>
      </c>
    </row>
    <row r="51" spans="2:9">
      <c r="B51" s="172" t="s">
        <v>99</v>
      </c>
      <c r="C51" s="158"/>
      <c r="D51" s="229" t="s">
        <v>54</v>
      </c>
      <c r="E51" s="229"/>
      <c r="F51" s="229"/>
      <c r="G51" s="229"/>
      <c r="H51" s="229"/>
      <c r="I51" s="159" t="s">
        <v>16</v>
      </c>
    </row>
    <row r="52" spans="2:9">
      <c r="B52" s="158" t="s">
        <v>79</v>
      </c>
      <c r="C52" s="158" t="s">
        <v>80</v>
      </c>
      <c r="D52" s="158" t="s">
        <v>81</v>
      </c>
      <c r="E52" s="158" t="s">
        <v>82</v>
      </c>
      <c r="F52" s="158" t="s">
        <v>2</v>
      </c>
      <c r="G52" s="158" t="s">
        <v>83</v>
      </c>
      <c r="H52" s="170" t="s">
        <v>84</v>
      </c>
      <c r="I52" s="159" t="s">
        <v>27</v>
      </c>
    </row>
    <row r="53" spans="2:9">
      <c r="B53" s="160" t="s">
        <v>85</v>
      </c>
      <c r="C53" s="161"/>
      <c r="D53" s="161" t="s">
        <v>87</v>
      </c>
      <c r="E53" s="158" t="s">
        <v>77</v>
      </c>
      <c r="F53" s="158" t="s">
        <v>16</v>
      </c>
      <c r="G53" s="158">
        <v>1</v>
      </c>
      <c r="H53" s="170">
        <v>175000</v>
      </c>
      <c r="I53" s="159">
        <f>H53*G53</f>
        <v>175000</v>
      </c>
    </row>
    <row r="54" spans="2:9" ht="29">
      <c r="B54" s="160" t="s">
        <v>85</v>
      </c>
      <c r="C54" s="161"/>
      <c r="D54" s="161" t="s">
        <v>88</v>
      </c>
      <c r="E54" s="158" t="s">
        <v>77</v>
      </c>
      <c r="F54" s="158" t="s">
        <v>16</v>
      </c>
      <c r="G54" s="158">
        <v>1</v>
      </c>
      <c r="H54" s="170">
        <v>200000</v>
      </c>
      <c r="I54" s="159">
        <f>H54*G54</f>
        <v>200000</v>
      </c>
    </row>
    <row r="55" spans="2:9">
      <c r="B55" s="230" t="s">
        <v>86</v>
      </c>
      <c r="C55" s="231"/>
      <c r="D55" s="231"/>
      <c r="E55" s="231"/>
      <c r="F55" s="231"/>
      <c r="G55" s="231"/>
      <c r="H55" s="232"/>
      <c r="I55" s="157">
        <f>SUM(I53:I54)/2</f>
        <v>187500</v>
      </c>
    </row>
    <row r="57" spans="2:9">
      <c r="B57" s="172" t="s">
        <v>0</v>
      </c>
      <c r="C57" s="172" t="s">
        <v>95</v>
      </c>
      <c r="D57" s="229" t="s">
        <v>77</v>
      </c>
      <c r="E57" s="229"/>
      <c r="F57" s="229"/>
      <c r="G57" s="229"/>
      <c r="H57" s="229"/>
      <c r="I57" s="159" t="s">
        <v>78</v>
      </c>
    </row>
    <row r="58" spans="2:9">
      <c r="B58" s="172" t="s">
        <v>100</v>
      </c>
      <c r="C58" s="172"/>
      <c r="D58" s="229" t="s">
        <v>109</v>
      </c>
      <c r="E58" s="229"/>
      <c r="F58" s="229"/>
      <c r="G58" s="229"/>
      <c r="H58" s="229"/>
      <c r="I58" s="159" t="s">
        <v>16</v>
      </c>
    </row>
    <row r="59" spans="2:9">
      <c r="B59" s="172" t="s">
        <v>79</v>
      </c>
      <c r="C59" s="172" t="s">
        <v>80</v>
      </c>
      <c r="D59" s="172" t="s">
        <v>81</v>
      </c>
      <c r="E59" s="172" t="s">
        <v>82</v>
      </c>
      <c r="F59" s="172" t="s">
        <v>2</v>
      </c>
      <c r="G59" s="172" t="s">
        <v>83</v>
      </c>
      <c r="H59" s="170" t="s">
        <v>84</v>
      </c>
      <c r="I59" s="159" t="s">
        <v>27</v>
      </c>
    </row>
    <row r="60" spans="2:9">
      <c r="B60" s="184" t="s">
        <v>85</v>
      </c>
      <c r="C60" s="185"/>
      <c r="D60" s="185" t="s">
        <v>87</v>
      </c>
      <c r="E60" s="186" t="s">
        <v>77</v>
      </c>
      <c r="F60" s="186" t="s">
        <v>102</v>
      </c>
      <c r="G60" s="186">
        <v>2880</v>
      </c>
      <c r="H60" s="190">
        <f>15.45*1.2726</f>
        <v>19.661669999999997</v>
      </c>
      <c r="I60" s="159">
        <f>H60*G60</f>
        <v>56625.609599999989</v>
      </c>
    </row>
    <row r="61" spans="2:9" ht="29">
      <c r="B61" s="184" t="s">
        <v>85</v>
      </c>
      <c r="C61" s="185"/>
      <c r="D61" s="185" t="s">
        <v>88</v>
      </c>
      <c r="E61" s="186" t="s">
        <v>77</v>
      </c>
      <c r="F61" s="186" t="s">
        <v>102</v>
      </c>
      <c r="G61" s="186">
        <v>2880</v>
      </c>
      <c r="H61" s="190">
        <f>15.45*1.2726</f>
        <v>19.661669999999997</v>
      </c>
      <c r="I61" s="159">
        <f>H61*G61</f>
        <v>56625.609599999989</v>
      </c>
    </row>
    <row r="62" spans="2:9">
      <c r="B62" s="234" t="s">
        <v>86</v>
      </c>
      <c r="C62" s="235"/>
      <c r="D62" s="235"/>
      <c r="E62" s="235"/>
      <c r="F62" s="235"/>
      <c r="G62" s="235"/>
      <c r="H62" s="236"/>
      <c r="I62" s="157">
        <f>SUM(I60:I61)/2</f>
        <v>56625.609599999989</v>
      </c>
    </row>
    <row r="63" spans="2:9">
      <c r="B63" s="187"/>
      <c r="C63" s="187"/>
      <c r="D63" s="187"/>
      <c r="E63" s="187"/>
      <c r="F63" s="187"/>
      <c r="G63" s="187"/>
      <c r="H63" s="188"/>
    </row>
    <row r="64" spans="2:9">
      <c r="B64" s="186" t="s">
        <v>0</v>
      </c>
      <c r="C64" s="186" t="s">
        <v>96</v>
      </c>
      <c r="D64" s="237" t="s">
        <v>77</v>
      </c>
      <c r="E64" s="237"/>
      <c r="F64" s="237"/>
      <c r="G64" s="237"/>
      <c r="H64" s="237"/>
      <c r="I64" s="159" t="s">
        <v>78</v>
      </c>
    </row>
    <row r="65" spans="2:12">
      <c r="B65" s="186" t="s">
        <v>101</v>
      </c>
      <c r="C65" s="186"/>
      <c r="D65" s="237" t="s">
        <v>111</v>
      </c>
      <c r="E65" s="237"/>
      <c r="F65" s="237"/>
      <c r="G65" s="237"/>
      <c r="H65" s="237"/>
      <c r="I65" s="159" t="s">
        <v>16</v>
      </c>
    </row>
    <row r="66" spans="2:12">
      <c r="B66" s="186" t="s">
        <v>79</v>
      </c>
      <c r="C66" s="186" t="s">
        <v>80</v>
      </c>
      <c r="D66" s="186" t="s">
        <v>81</v>
      </c>
      <c r="E66" s="186" t="s">
        <v>82</v>
      </c>
      <c r="F66" s="186" t="s">
        <v>2</v>
      </c>
      <c r="G66" s="186" t="s">
        <v>83</v>
      </c>
      <c r="H66" s="189" t="s">
        <v>84</v>
      </c>
      <c r="I66" s="159" t="s">
        <v>27</v>
      </c>
      <c r="L66" s="53"/>
    </row>
    <row r="67" spans="2:12">
      <c r="B67" s="184" t="s">
        <v>85</v>
      </c>
      <c r="C67" s="185"/>
      <c r="D67" s="185" t="s">
        <v>87</v>
      </c>
      <c r="E67" s="186" t="s">
        <v>77</v>
      </c>
      <c r="F67" s="186" t="s">
        <v>102</v>
      </c>
      <c r="G67" s="186">
        <v>2880</v>
      </c>
      <c r="H67" s="190">
        <f>11.27*1.2726</f>
        <v>14.342201999999999</v>
      </c>
      <c r="I67" s="159">
        <f>H67*G67</f>
        <v>41305.541759999993</v>
      </c>
    </row>
    <row r="68" spans="2:12" ht="29">
      <c r="B68" s="184" t="s">
        <v>85</v>
      </c>
      <c r="C68" s="185"/>
      <c r="D68" s="185" t="s">
        <v>88</v>
      </c>
      <c r="E68" s="186" t="s">
        <v>77</v>
      </c>
      <c r="F68" s="186" t="s">
        <v>102</v>
      </c>
      <c r="G68" s="186">
        <v>2880</v>
      </c>
      <c r="H68" s="190">
        <f>11.27*1.2726</f>
        <v>14.342201999999999</v>
      </c>
      <c r="I68" s="159">
        <f>H68*G68</f>
        <v>41305.541759999993</v>
      </c>
    </row>
    <row r="69" spans="2:12">
      <c r="B69" s="230" t="s">
        <v>86</v>
      </c>
      <c r="C69" s="231"/>
      <c r="D69" s="231"/>
      <c r="E69" s="231"/>
      <c r="F69" s="231"/>
      <c r="G69" s="231"/>
      <c r="H69" s="232"/>
      <c r="I69" s="157">
        <f>SUM(I67:I68)/2</f>
        <v>41305.541759999993</v>
      </c>
    </row>
  </sheetData>
  <mergeCells count="29">
    <mergeCell ref="B69:H69"/>
    <mergeCell ref="D57:H57"/>
    <mergeCell ref="D58:H58"/>
    <mergeCell ref="B62:H62"/>
    <mergeCell ref="D64:H64"/>
    <mergeCell ref="D65:H65"/>
    <mergeCell ref="B27:H27"/>
    <mergeCell ref="D29:H29"/>
    <mergeCell ref="D15:H15"/>
    <mergeCell ref="D16:H16"/>
    <mergeCell ref="B20:H20"/>
    <mergeCell ref="D22:H22"/>
    <mergeCell ref="D23:H23"/>
    <mergeCell ref="B2:F3"/>
    <mergeCell ref="D51:H51"/>
    <mergeCell ref="B55:H55"/>
    <mergeCell ref="D30:H30"/>
    <mergeCell ref="B34:H34"/>
    <mergeCell ref="D44:H44"/>
    <mergeCell ref="B48:H48"/>
    <mergeCell ref="D50:H50"/>
    <mergeCell ref="D36:H36"/>
    <mergeCell ref="D37:H37"/>
    <mergeCell ref="B41:H41"/>
    <mergeCell ref="D43:H43"/>
    <mergeCell ref="B5:I5"/>
    <mergeCell ref="D8:H8"/>
    <mergeCell ref="D9:H9"/>
    <mergeCell ref="B13:H13"/>
  </mergeCells>
  <pageMargins left="0.511811024" right="0.511811024" top="0.78740157499999996" bottom="0.78740157499999996" header="0.31496062000000002" footer="0.31496062000000002"/>
  <pageSetup paperSize="9" scale="60" orientation="portrait" r:id="rId1"/>
  <rowBreaks count="1" manualBreakCount="1">
    <brk id="69" min="1" max="8" man="1"/>
  </row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Q46"/>
  <sheetViews>
    <sheetView tabSelected="1" topLeftCell="A10" zoomScale="70" zoomScaleNormal="70" workbookViewId="0">
      <selection activeCell="L23" sqref="L23"/>
    </sheetView>
  </sheetViews>
  <sheetFormatPr defaultRowHeight="15.5"/>
  <cols>
    <col min="1" max="1" width="9.06640625" style="93"/>
    <col min="2" max="2" width="20.19921875" style="93" customWidth="1"/>
    <col min="3" max="3" width="9.46484375" style="93" customWidth="1"/>
    <col min="4" max="4" width="6.59765625" style="93" customWidth="1"/>
    <col min="5" max="6" width="11.46484375" style="93" bestFit="1" customWidth="1"/>
    <col min="7" max="7" width="9.3984375" style="93" bestFit="1" customWidth="1"/>
    <col min="8" max="8" width="9.86328125" style="93" bestFit="1" customWidth="1"/>
    <col min="9" max="14" width="9.86328125" style="93" customWidth="1"/>
    <col min="15" max="16" width="10.9296875" style="93" bestFit="1" customWidth="1"/>
    <col min="17" max="17" width="11.06640625" style="93" customWidth="1"/>
    <col min="18" max="16384" width="9.06640625" style="93"/>
  </cols>
  <sheetData>
    <row r="1" spans="1:17">
      <c r="A1" s="255" t="s">
        <v>48</v>
      </c>
      <c r="B1" s="256"/>
      <c r="C1" s="256"/>
      <c r="D1" s="256"/>
      <c r="E1" s="256"/>
      <c r="F1" s="256"/>
      <c r="G1" s="256"/>
      <c r="H1" s="256"/>
      <c r="I1" s="256"/>
      <c r="J1" s="256"/>
      <c r="K1" s="256"/>
      <c r="L1" s="256"/>
      <c r="M1" s="256"/>
      <c r="N1" s="256"/>
      <c r="O1" s="256"/>
      <c r="P1" s="256"/>
      <c r="Q1" s="91"/>
    </row>
    <row r="2" spans="1:17">
      <c r="A2" s="255"/>
      <c r="B2" s="256"/>
      <c r="C2" s="256"/>
      <c r="D2" s="256"/>
      <c r="E2" s="256"/>
      <c r="F2" s="256"/>
      <c r="G2" s="256"/>
      <c r="H2" s="256"/>
      <c r="I2" s="256"/>
      <c r="J2" s="256"/>
      <c r="K2" s="256"/>
      <c r="L2" s="256"/>
      <c r="M2" s="256"/>
      <c r="N2" s="256"/>
      <c r="O2" s="256"/>
      <c r="P2" s="256"/>
      <c r="Q2" s="91"/>
    </row>
    <row r="3" spans="1:17" ht="15.75" customHeight="1">
      <c r="A3" s="258" t="s">
        <v>14</v>
      </c>
      <c r="B3" s="260" t="s">
        <v>24</v>
      </c>
      <c r="C3" s="260"/>
      <c r="D3" s="260"/>
      <c r="E3" s="260"/>
      <c r="F3" s="260"/>
      <c r="G3" s="260"/>
      <c r="H3" s="260"/>
      <c r="I3" s="281"/>
      <c r="J3" s="281"/>
      <c r="K3" s="281"/>
      <c r="L3" s="281"/>
      <c r="M3" s="281"/>
      <c r="N3" s="281"/>
      <c r="O3" s="260"/>
      <c r="P3" s="75"/>
      <c r="Q3" s="78"/>
    </row>
    <row r="4" spans="1:17">
      <c r="A4" s="259"/>
      <c r="B4" s="260"/>
      <c r="C4" s="260"/>
      <c r="D4" s="260"/>
      <c r="E4" s="260"/>
      <c r="F4" s="260"/>
      <c r="G4" s="260"/>
      <c r="H4" s="260"/>
      <c r="I4" s="281"/>
      <c r="J4" s="281"/>
      <c r="K4" s="281"/>
      <c r="L4" s="281"/>
      <c r="M4" s="281"/>
      <c r="N4" s="281"/>
      <c r="O4" s="260"/>
      <c r="P4" s="75"/>
      <c r="Q4" s="78"/>
    </row>
    <row r="5" spans="1:17">
      <c r="A5" s="192"/>
      <c r="B5" s="260"/>
      <c r="C5" s="260"/>
      <c r="D5" s="260"/>
      <c r="E5" s="260"/>
      <c r="F5" s="260"/>
      <c r="G5" s="260"/>
      <c r="H5" s="260"/>
      <c r="I5" s="281"/>
      <c r="J5" s="281"/>
      <c r="K5" s="281"/>
      <c r="L5" s="281"/>
      <c r="M5" s="281"/>
      <c r="N5" s="281"/>
      <c r="O5" s="260"/>
      <c r="P5" s="193"/>
      <c r="Q5" s="78"/>
    </row>
    <row r="6" spans="1:17">
      <c r="A6" s="88" t="s">
        <v>33</v>
      </c>
      <c r="B6" s="257" t="s">
        <v>31</v>
      </c>
      <c r="C6" s="257"/>
      <c r="D6" s="257"/>
      <c r="E6" s="257"/>
      <c r="F6" s="92"/>
      <c r="G6" s="92"/>
      <c r="H6" s="92"/>
      <c r="I6" s="92"/>
      <c r="J6" s="92"/>
      <c r="K6" s="92"/>
      <c r="L6" s="92"/>
      <c r="M6" s="92"/>
      <c r="N6" s="92"/>
      <c r="O6" s="95"/>
      <c r="P6" s="79"/>
      <c r="Q6" s="81"/>
    </row>
    <row r="7" spans="1:17">
      <c r="A7" s="89" t="s">
        <v>34</v>
      </c>
      <c r="B7" s="90" t="s">
        <v>29</v>
      </c>
      <c r="C7" s="80"/>
      <c r="D7" s="80"/>
      <c r="E7" s="79"/>
      <c r="F7" s="79"/>
      <c r="G7" s="79"/>
      <c r="H7" s="79"/>
      <c r="I7" s="79"/>
      <c r="J7" s="79"/>
      <c r="K7" s="79"/>
      <c r="L7" s="79"/>
      <c r="M7" s="79"/>
      <c r="N7" s="79"/>
      <c r="O7" s="81"/>
      <c r="P7" s="81"/>
      <c r="Q7" s="81"/>
    </row>
    <row r="8" spans="1:17">
      <c r="A8" s="82"/>
      <c r="B8" s="91"/>
      <c r="C8" s="94"/>
      <c r="D8" s="94"/>
      <c r="E8" s="96"/>
      <c r="F8" s="96"/>
      <c r="G8" s="96"/>
      <c r="H8" s="96"/>
      <c r="I8" s="96"/>
      <c r="J8" s="96"/>
      <c r="K8" s="96"/>
      <c r="L8" s="96"/>
      <c r="M8" s="96"/>
      <c r="N8" s="96"/>
      <c r="O8" s="96"/>
      <c r="P8" s="96"/>
      <c r="Q8" s="91"/>
    </row>
    <row r="9" spans="1:17">
      <c r="A9" s="91"/>
      <c r="B9" s="91"/>
      <c r="C9" s="91"/>
      <c r="D9" s="91"/>
      <c r="E9" s="91"/>
      <c r="F9" s="91"/>
      <c r="G9" s="91"/>
      <c r="H9" s="91"/>
      <c r="I9" s="91"/>
      <c r="J9" s="91"/>
      <c r="K9" s="91"/>
      <c r="L9" s="91"/>
      <c r="M9" s="91"/>
      <c r="N9" s="91"/>
      <c r="O9" s="91"/>
      <c r="P9" s="91"/>
      <c r="Q9" s="91"/>
    </row>
    <row r="10" spans="1:17" s="283" customFormat="1" ht="14">
      <c r="A10" s="282" t="s">
        <v>15</v>
      </c>
      <c r="B10" s="282" t="s">
        <v>13</v>
      </c>
      <c r="C10" s="282" t="s">
        <v>32</v>
      </c>
      <c r="D10" s="282" t="s">
        <v>35</v>
      </c>
      <c r="E10" s="282" t="s">
        <v>36</v>
      </c>
      <c r="F10" s="282" t="s">
        <v>37</v>
      </c>
      <c r="G10" s="282" t="s">
        <v>38</v>
      </c>
      <c r="H10" s="282" t="s">
        <v>39</v>
      </c>
      <c r="I10" s="282" t="s">
        <v>40</v>
      </c>
      <c r="J10" s="282" t="s">
        <v>41</v>
      </c>
      <c r="K10" s="282" t="s">
        <v>42</v>
      </c>
      <c r="L10" s="282" t="s">
        <v>117</v>
      </c>
      <c r="M10" s="282" t="s">
        <v>118</v>
      </c>
      <c r="N10" s="282" t="s">
        <v>120</v>
      </c>
      <c r="O10" s="282" t="s">
        <v>121</v>
      </c>
      <c r="P10" s="282" t="s">
        <v>122</v>
      </c>
      <c r="Q10" s="282" t="s">
        <v>43</v>
      </c>
    </row>
    <row r="11" spans="1:17" s="283" customFormat="1" ht="14">
      <c r="A11" s="191"/>
      <c r="B11" s="85"/>
      <c r="C11" s="85"/>
      <c r="D11" s="85"/>
      <c r="E11" s="86"/>
      <c r="F11" s="86"/>
      <c r="G11" s="86"/>
      <c r="H11" s="86"/>
      <c r="I11" s="86"/>
      <c r="J11" s="86"/>
      <c r="K11" s="86"/>
      <c r="L11" s="86"/>
      <c r="M11" s="86"/>
      <c r="N11" s="86"/>
      <c r="O11" s="86"/>
      <c r="P11" s="86"/>
      <c r="Q11" s="87"/>
    </row>
    <row r="12" spans="1:17" s="283" customFormat="1" ht="14">
      <c r="A12" s="252">
        <v>1</v>
      </c>
      <c r="B12" s="270" t="s">
        <v>50</v>
      </c>
      <c r="C12" s="261">
        <f>'PESQUISA PREÇOS modelo'!I5</f>
        <v>95000</v>
      </c>
      <c r="D12" s="264">
        <f>(C12/$C$42)*100</f>
        <v>5.576979141431873</v>
      </c>
      <c r="E12" s="284">
        <f>C12/2</f>
        <v>47500</v>
      </c>
      <c r="F12" s="284">
        <f>C12/2</f>
        <v>47500</v>
      </c>
      <c r="G12" s="285"/>
      <c r="H12" s="285"/>
      <c r="I12" s="285"/>
      <c r="J12" s="285"/>
      <c r="K12" s="285"/>
      <c r="L12" s="285"/>
      <c r="M12" s="285"/>
      <c r="N12" s="285"/>
      <c r="O12" s="285"/>
      <c r="P12" s="285"/>
      <c r="Q12" s="286">
        <f>SUM(E12:P12)</f>
        <v>95000</v>
      </c>
    </row>
    <row r="13" spans="1:17" s="283" customFormat="1" ht="14">
      <c r="A13" s="253"/>
      <c r="B13" s="275"/>
      <c r="C13" s="262"/>
      <c r="D13" s="265"/>
      <c r="E13" s="287"/>
      <c r="F13" s="287"/>
      <c r="G13" s="288"/>
      <c r="H13" s="288"/>
      <c r="I13" s="288"/>
      <c r="J13" s="288"/>
      <c r="K13" s="288"/>
      <c r="L13" s="288"/>
      <c r="M13" s="288"/>
      <c r="N13" s="288"/>
      <c r="O13" s="288"/>
      <c r="P13" s="288"/>
      <c r="Q13" s="289"/>
    </row>
    <row r="14" spans="1:17" s="283" customFormat="1" ht="14">
      <c r="A14" s="254"/>
      <c r="B14" s="276"/>
      <c r="C14" s="263"/>
      <c r="D14" s="266"/>
      <c r="E14" s="290">
        <f>E12/C12</f>
        <v>0.5</v>
      </c>
      <c r="F14" s="290">
        <f>F12/C12</f>
        <v>0.5</v>
      </c>
      <c r="G14" s="291"/>
      <c r="H14" s="291"/>
      <c r="I14" s="291"/>
      <c r="J14" s="291"/>
      <c r="K14" s="291"/>
      <c r="L14" s="291"/>
      <c r="M14" s="291"/>
      <c r="N14" s="291"/>
      <c r="O14" s="291"/>
      <c r="P14" s="292"/>
      <c r="Q14" s="293"/>
    </row>
    <row r="15" spans="1:17" s="283" customFormat="1" ht="14">
      <c r="A15" s="252">
        <v>2</v>
      </c>
      <c r="B15" s="274" t="s">
        <v>51</v>
      </c>
      <c r="C15" s="261">
        <f>'PESQUISA PREÇOS modelo'!I6</f>
        <v>260000</v>
      </c>
      <c r="D15" s="264">
        <f>(C15/$C$42)*100</f>
        <v>15.263311334445126</v>
      </c>
      <c r="E15" s="284">
        <f>C15/2</f>
        <v>130000</v>
      </c>
      <c r="F15" s="284">
        <f>C15/2</f>
        <v>130000</v>
      </c>
      <c r="G15" s="285"/>
      <c r="H15" s="285"/>
      <c r="I15" s="285"/>
      <c r="J15" s="285"/>
      <c r="K15" s="285"/>
      <c r="L15" s="285"/>
      <c r="M15" s="285"/>
      <c r="N15" s="285"/>
      <c r="O15" s="285"/>
      <c r="P15" s="285"/>
      <c r="Q15" s="286">
        <f>SUM(E15:P15)</f>
        <v>260000</v>
      </c>
    </row>
    <row r="16" spans="1:17" s="283" customFormat="1" ht="14">
      <c r="A16" s="253"/>
      <c r="B16" s="277"/>
      <c r="C16" s="262"/>
      <c r="D16" s="265"/>
      <c r="E16" s="287"/>
      <c r="F16" s="287"/>
      <c r="G16" s="294"/>
      <c r="H16" s="288"/>
      <c r="I16" s="288"/>
      <c r="J16" s="288"/>
      <c r="K16" s="288"/>
      <c r="L16" s="288"/>
      <c r="M16" s="288"/>
      <c r="N16" s="288"/>
      <c r="O16" s="288"/>
      <c r="P16" s="288"/>
      <c r="Q16" s="289"/>
    </row>
    <row r="17" spans="1:17" s="283" customFormat="1" ht="14">
      <c r="A17" s="254"/>
      <c r="B17" s="278"/>
      <c r="C17" s="263"/>
      <c r="D17" s="266"/>
      <c r="E17" s="290">
        <f>E15/C15</f>
        <v>0.5</v>
      </c>
      <c r="F17" s="290">
        <f>F15/C15</f>
        <v>0.5</v>
      </c>
      <c r="G17" s="291"/>
      <c r="H17" s="291"/>
      <c r="I17" s="291"/>
      <c r="J17" s="291"/>
      <c r="K17" s="291"/>
      <c r="L17" s="291"/>
      <c r="M17" s="291"/>
      <c r="N17" s="291"/>
      <c r="O17" s="291"/>
      <c r="P17" s="291"/>
      <c r="Q17" s="293"/>
    </row>
    <row r="18" spans="1:17" s="283" customFormat="1" ht="15" customHeight="1">
      <c r="A18" s="252">
        <v>3</v>
      </c>
      <c r="B18" s="270" t="s">
        <v>52</v>
      </c>
      <c r="C18" s="261">
        <f>'PESQUISA PREÇOS modelo'!I7</f>
        <v>179500</v>
      </c>
      <c r="D18" s="264">
        <f>(C18/$C$42)*100</f>
        <v>10.53755532512654</v>
      </c>
      <c r="E18" s="295">
        <f>C18/4</f>
        <v>44875</v>
      </c>
      <c r="F18" s="295">
        <f>C18/4</f>
        <v>44875</v>
      </c>
      <c r="G18" s="295"/>
      <c r="H18" s="295"/>
      <c r="I18" s="295"/>
      <c r="J18" s="295"/>
      <c r="K18" s="295"/>
      <c r="L18" s="295"/>
      <c r="M18" s="295"/>
      <c r="N18" s="295"/>
      <c r="O18" s="295">
        <f>C18/4</f>
        <v>44875</v>
      </c>
      <c r="P18" s="295">
        <f>C18/4</f>
        <v>44875</v>
      </c>
      <c r="Q18" s="286">
        <f>SUM(E18:P18)</f>
        <v>179500</v>
      </c>
    </row>
    <row r="19" spans="1:17" s="283" customFormat="1" ht="14">
      <c r="A19" s="253"/>
      <c r="B19" s="275"/>
      <c r="C19" s="262"/>
      <c r="D19" s="265"/>
      <c r="E19" s="287"/>
      <c r="F19" s="287"/>
      <c r="G19" s="296"/>
      <c r="H19" s="288"/>
      <c r="I19" s="288"/>
      <c r="J19" s="288"/>
      <c r="K19" s="288"/>
      <c r="L19" s="288"/>
      <c r="M19" s="288"/>
      <c r="N19" s="288"/>
      <c r="O19" s="287"/>
      <c r="P19" s="287"/>
      <c r="Q19" s="289"/>
    </row>
    <row r="20" spans="1:17" s="283" customFormat="1" ht="14">
      <c r="A20" s="254"/>
      <c r="B20" s="276"/>
      <c r="C20" s="263"/>
      <c r="D20" s="266"/>
      <c r="E20" s="290">
        <f>E18/C18</f>
        <v>0.25</v>
      </c>
      <c r="F20" s="290">
        <f>F18/C18</f>
        <v>0.25</v>
      </c>
      <c r="G20" s="290"/>
      <c r="H20" s="290"/>
      <c r="I20" s="290"/>
      <c r="J20" s="290"/>
      <c r="K20" s="290"/>
      <c r="L20" s="290"/>
      <c r="M20" s="290"/>
      <c r="N20" s="290"/>
      <c r="O20" s="290">
        <f>F18/C18</f>
        <v>0.25</v>
      </c>
      <c r="P20" s="290">
        <f>F18/C18</f>
        <v>0.25</v>
      </c>
      <c r="Q20" s="293"/>
    </row>
    <row r="21" spans="1:17" s="283" customFormat="1" ht="14">
      <c r="A21" s="252">
        <v>4</v>
      </c>
      <c r="B21" s="270" t="s">
        <v>55</v>
      </c>
      <c r="C21" s="261">
        <f>'PESQUISA PREÇOS modelo'!I8</f>
        <v>231500</v>
      </c>
      <c r="D21" s="264">
        <f>(C21/$C$42)*100</f>
        <v>13.590217592015563</v>
      </c>
      <c r="E21" s="295"/>
      <c r="G21" s="295">
        <f>C21*0.15</f>
        <v>34725</v>
      </c>
      <c r="H21" s="295">
        <f>C21*0.15</f>
        <v>34725</v>
      </c>
      <c r="I21" s="295">
        <f>C21*0.15</f>
        <v>34725</v>
      </c>
      <c r="J21" s="295">
        <f>C21*0.15</f>
        <v>34725</v>
      </c>
      <c r="K21" s="295">
        <f>C21*0.15</f>
        <v>34725</v>
      </c>
      <c r="L21" s="295">
        <f>C21*0.25</f>
        <v>57875</v>
      </c>
      <c r="O21" s="285"/>
      <c r="P21" s="285"/>
      <c r="Q21" s="286">
        <f>SUM(E21:P21)</f>
        <v>231500</v>
      </c>
    </row>
    <row r="22" spans="1:17" s="283" customFormat="1" ht="14">
      <c r="A22" s="253"/>
      <c r="B22" s="271"/>
      <c r="C22" s="262"/>
      <c r="D22" s="265"/>
      <c r="E22" s="296"/>
      <c r="G22" s="287"/>
      <c r="H22" s="287"/>
      <c r="I22" s="287"/>
      <c r="J22" s="287"/>
      <c r="K22" s="287"/>
      <c r="L22" s="287"/>
      <c r="O22" s="288"/>
      <c r="P22" s="288"/>
      <c r="Q22" s="289"/>
    </row>
    <row r="23" spans="1:17" s="283" customFormat="1" ht="14">
      <c r="A23" s="254"/>
      <c r="B23" s="272"/>
      <c r="C23" s="263"/>
      <c r="D23" s="266"/>
      <c r="E23" s="297"/>
      <c r="G23" s="297">
        <f>G21/C21</f>
        <v>0.15</v>
      </c>
      <c r="H23" s="297">
        <f>G21/C21</f>
        <v>0.15</v>
      </c>
      <c r="I23" s="297">
        <f>G21/C21</f>
        <v>0.15</v>
      </c>
      <c r="J23" s="297">
        <f>G21/C21</f>
        <v>0.15</v>
      </c>
      <c r="K23" s="297">
        <f>G21/C21</f>
        <v>0.15</v>
      </c>
      <c r="L23" s="297">
        <f>L21/C21</f>
        <v>0.25</v>
      </c>
      <c r="O23" s="291"/>
      <c r="P23" s="291"/>
      <c r="Q23" s="293"/>
    </row>
    <row r="24" spans="1:17" s="283" customFormat="1" ht="14">
      <c r="A24" s="252">
        <v>5</v>
      </c>
      <c r="B24" s="270" t="s">
        <v>56</v>
      </c>
      <c r="C24" s="261">
        <f>'PESQUISA PREÇOS modelo'!I9</f>
        <v>350000</v>
      </c>
      <c r="D24" s="264">
        <f>(C24/$C$42)*100</f>
        <v>20.546765257906902</v>
      </c>
      <c r="E24" s="285"/>
      <c r="F24" s="285"/>
      <c r="G24" s="285"/>
      <c r="H24" s="285"/>
      <c r="I24" s="285"/>
      <c r="K24" s="285"/>
      <c r="L24" s="295">
        <f>C24/4</f>
        <v>87500</v>
      </c>
      <c r="M24" s="295">
        <f>C24/4</f>
        <v>87500</v>
      </c>
      <c r="N24" s="295">
        <f>C24/4</f>
        <v>87500</v>
      </c>
      <c r="O24" s="295">
        <f>C24/4</f>
        <v>87500</v>
      </c>
      <c r="Q24" s="286">
        <f>SUM(E24:O24)</f>
        <v>350000</v>
      </c>
    </row>
    <row r="25" spans="1:17" s="283" customFormat="1" ht="14">
      <c r="A25" s="253"/>
      <c r="B25" s="271"/>
      <c r="C25" s="262"/>
      <c r="D25" s="265"/>
      <c r="E25" s="288"/>
      <c r="F25" s="288"/>
      <c r="G25" s="288"/>
      <c r="H25" s="288"/>
      <c r="I25" s="288"/>
      <c r="K25" s="288"/>
      <c r="L25" s="287"/>
      <c r="M25" s="287"/>
      <c r="N25" s="287"/>
      <c r="O25" s="287"/>
      <c r="Q25" s="289"/>
    </row>
    <row r="26" spans="1:17" s="283" customFormat="1" ht="14">
      <c r="A26" s="254"/>
      <c r="B26" s="272"/>
      <c r="C26" s="263"/>
      <c r="D26" s="266"/>
      <c r="E26" s="291"/>
      <c r="F26" s="291"/>
      <c r="G26" s="291"/>
      <c r="H26" s="291"/>
      <c r="I26" s="291"/>
      <c r="K26" s="291"/>
      <c r="L26" s="290">
        <v>0.25</v>
      </c>
      <c r="M26" s="290">
        <v>0.25</v>
      </c>
      <c r="N26" s="290">
        <v>0.25</v>
      </c>
      <c r="O26" s="290">
        <v>0.25</v>
      </c>
      <c r="Q26" s="293"/>
    </row>
    <row r="27" spans="1:17" s="283" customFormat="1" ht="14">
      <c r="A27" s="252">
        <v>6</v>
      </c>
      <c r="B27" s="270" t="s">
        <v>53</v>
      </c>
      <c r="C27" s="261">
        <f>'PESQUISA PREÇOS modelo'!I10</f>
        <v>302000</v>
      </c>
      <c r="D27" s="264">
        <f>(C27/$C$42)*100</f>
        <v>17.728923165393955</v>
      </c>
      <c r="E27" s="285"/>
      <c r="F27" s="285"/>
      <c r="G27" s="285"/>
      <c r="H27" s="285"/>
      <c r="I27" s="285"/>
      <c r="K27" s="295"/>
      <c r="L27" s="295"/>
      <c r="M27" s="295"/>
      <c r="N27" s="295">
        <f>C27*0.3</f>
        <v>90600</v>
      </c>
      <c r="O27" s="304">
        <v>90600</v>
      </c>
      <c r="P27" s="304">
        <f>C27*0.4</f>
        <v>120800</v>
      </c>
      <c r="Q27" s="286">
        <f>SUM(E27:P27)</f>
        <v>302000</v>
      </c>
    </row>
    <row r="28" spans="1:17" s="283" customFormat="1" ht="14">
      <c r="A28" s="253"/>
      <c r="B28" s="271"/>
      <c r="C28" s="262"/>
      <c r="D28" s="265"/>
      <c r="E28" s="288"/>
      <c r="F28" s="288"/>
      <c r="G28" s="288"/>
      <c r="H28" s="288"/>
      <c r="I28" s="288"/>
      <c r="K28" s="288"/>
      <c r="L28" s="288"/>
      <c r="M28" s="288"/>
      <c r="N28" s="287"/>
      <c r="O28" s="287"/>
      <c r="P28" s="287"/>
      <c r="Q28" s="289"/>
    </row>
    <row r="29" spans="1:17" s="283" customFormat="1" ht="14">
      <c r="A29" s="254"/>
      <c r="B29" s="272"/>
      <c r="C29" s="263"/>
      <c r="D29" s="266"/>
      <c r="E29" s="291"/>
      <c r="F29" s="291"/>
      <c r="G29" s="291"/>
      <c r="H29" s="291"/>
      <c r="I29" s="291"/>
      <c r="K29" s="291"/>
      <c r="L29" s="291"/>
      <c r="M29" s="291"/>
      <c r="N29" s="290">
        <v>0.3</v>
      </c>
      <c r="O29" s="290">
        <v>0.3</v>
      </c>
      <c r="P29" s="290">
        <v>0.4</v>
      </c>
      <c r="Q29" s="293"/>
    </row>
    <row r="30" spans="1:17" s="283" customFormat="1" ht="14">
      <c r="A30" s="252">
        <v>7</v>
      </c>
      <c r="B30" s="270" t="s">
        <v>54</v>
      </c>
      <c r="C30" s="261">
        <f>'PESQUISA PREÇOS modelo'!I11</f>
        <v>187500</v>
      </c>
      <c r="D30" s="264">
        <f>(C30/$C$42)*100</f>
        <v>11.007195673878698</v>
      </c>
      <c r="E30" s="285"/>
      <c r="F30" s="285"/>
      <c r="G30" s="285"/>
      <c r="H30" s="285"/>
      <c r="I30" s="285"/>
      <c r="J30" s="285"/>
      <c r="K30" s="285"/>
      <c r="L30" s="285"/>
      <c r="M30" s="285"/>
      <c r="N30" s="285"/>
      <c r="O30" s="295">
        <f>C30/2</f>
        <v>93750</v>
      </c>
      <c r="P30" s="295">
        <f>C30/2</f>
        <v>93750</v>
      </c>
      <c r="Q30" s="286">
        <f>SUM(E30:P30)</f>
        <v>187500</v>
      </c>
    </row>
    <row r="31" spans="1:17" s="283" customFormat="1" ht="14">
      <c r="A31" s="253"/>
      <c r="B31" s="271"/>
      <c r="C31" s="262"/>
      <c r="D31" s="265"/>
      <c r="E31" s="288"/>
      <c r="F31" s="288"/>
      <c r="G31" s="288"/>
      <c r="H31" s="288"/>
      <c r="I31" s="288"/>
      <c r="J31" s="288"/>
      <c r="K31" s="288"/>
      <c r="L31" s="288"/>
      <c r="M31" s="288"/>
      <c r="N31" s="288"/>
      <c r="O31" s="287"/>
      <c r="P31" s="287"/>
      <c r="Q31" s="289"/>
    </row>
    <row r="32" spans="1:17" s="283" customFormat="1" ht="14">
      <c r="A32" s="254"/>
      <c r="B32" s="272"/>
      <c r="C32" s="263"/>
      <c r="D32" s="266"/>
      <c r="E32" s="292"/>
      <c r="F32" s="292"/>
      <c r="G32" s="292"/>
      <c r="H32" s="291"/>
      <c r="I32" s="291"/>
      <c r="J32" s="291"/>
      <c r="K32" s="291"/>
      <c r="L32" s="291"/>
      <c r="M32" s="291"/>
      <c r="N32" s="291"/>
      <c r="O32" s="290">
        <v>0.5</v>
      </c>
      <c r="P32" s="290">
        <v>0.5</v>
      </c>
      <c r="Q32" s="293"/>
    </row>
    <row r="33" spans="1:17" s="283" customFormat="1" ht="14">
      <c r="A33" s="252">
        <v>8</v>
      </c>
      <c r="B33" s="270" t="s">
        <v>97</v>
      </c>
      <c r="C33" s="261">
        <f>'PESQUISA PREÇOS modelo'!I12</f>
        <v>56625.609599999989</v>
      </c>
      <c r="D33" s="264">
        <f>(C33/$C$42)*100</f>
        <v>3.3242088801059411</v>
      </c>
      <c r="E33" s="295">
        <f>C33/12</f>
        <v>4718.8007999999991</v>
      </c>
      <c r="F33" s="295">
        <f>C33/12</f>
        <v>4718.8007999999991</v>
      </c>
      <c r="G33" s="295">
        <f>C33/12</f>
        <v>4718.8007999999991</v>
      </c>
      <c r="H33" s="295">
        <f>C33/12</f>
        <v>4718.8007999999991</v>
      </c>
      <c r="I33" s="295">
        <v>4718.8</v>
      </c>
      <c r="J33" s="295">
        <v>4718.8</v>
      </c>
      <c r="K33" s="295">
        <v>4718.8</v>
      </c>
      <c r="L33" s="295">
        <v>4718.8</v>
      </c>
      <c r="M33" s="295">
        <v>4718.8</v>
      </c>
      <c r="N33" s="295">
        <v>4718.8</v>
      </c>
      <c r="O33" s="295">
        <v>4718.8</v>
      </c>
      <c r="P33" s="295">
        <v>4718.8</v>
      </c>
      <c r="Q33" s="286">
        <f>SUM(E33:P33)</f>
        <v>56625.603200000012</v>
      </c>
    </row>
    <row r="34" spans="1:17" s="283" customFormat="1" ht="14">
      <c r="A34" s="253"/>
      <c r="B34" s="271"/>
      <c r="C34" s="262"/>
      <c r="D34" s="265"/>
      <c r="E34" s="287"/>
      <c r="F34" s="287"/>
      <c r="G34" s="287"/>
      <c r="H34" s="287"/>
      <c r="I34" s="287"/>
      <c r="J34" s="287"/>
      <c r="K34" s="287"/>
      <c r="L34" s="287"/>
      <c r="M34" s="287"/>
      <c r="N34" s="287"/>
      <c r="O34" s="287"/>
      <c r="P34" s="287"/>
      <c r="Q34" s="289"/>
    </row>
    <row r="35" spans="1:17" s="283" customFormat="1" ht="14">
      <c r="A35" s="254"/>
      <c r="B35" s="272"/>
      <c r="C35" s="263"/>
      <c r="D35" s="266"/>
      <c r="E35" s="290">
        <f>E33/C33</f>
        <v>8.3333333333333329E-2</v>
      </c>
      <c r="F35" s="290">
        <f>F33/C33</f>
        <v>8.3333333333333329E-2</v>
      </c>
      <c r="G35" s="290">
        <v>8.3299999999999999E-2</v>
      </c>
      <c r="H35" s="290">
        <v>8.3299999999999999E-2</v>
      </c>
      <c r="I35" s="290">
        <v>8.3299999999999999E-2</v>
      </c>
      <c r="J35" s="290">
        <v>8.3299999999999999E-2</v>
      </c>
      <c r="K35" s="290">
        <v>8.3299999999999999E-2</v>
      </c>
      <c r="L35" s="290">
        <v>8.3299999999999999E-2</v>
      </c>
      <c r="M35" s="290">
        <v>8.3299999999999999E-2</v>
      </c>
      <c r="N35" s="290">
        <v>8.3299999999999999E-2</v>
      </c>
      <c r="O35" s="290">
        <v>8.3299999999999999E-2</v>
      </c>
      <c r="P35" s="290">
        <v>8.3299999999999999E-2</v>
      </c>
      <c r="Q35" s="293"/>
    </row>
    <row r="36" spans="1:17" s="283" customFormat="1" ht="14">
      <c r="A36" s="252">
        <v>9</v>
      </c>
      <c r="B36" s="270" t="s">
        <v>103</v>
      </c>
      <c r="C36" s="261">
        <f>'PESQUISA PREÇOS modelo'!I13</f>
        <v>41305.541759999993</v>
      </c>
      <c r="D36" s="264">
        <f>(C36/$C$42)*100</f>
        <v>2.4248436296954017</v>
      </c>
      <c r="E36" s="295">
        <f>C36/12</f>
        <v>3442.1284799999994</v>
      </c>
      <c r="F36" s="295">
        <v>3442.13</v>
      </c>
      <c r="G36" s="295">
        <v>3442.13</v>
      </c>
      <c r="H36" s="295">
        <v>3442.13</v>
      </c>
      <c r="I36" s="295">
        <v>3442.13</v>
      </c>
      <c r="J36" s="295">
        <v>3442.13</v>
      </c>
      <c r="K36" s="295">
        <v>3442.13</v>
      </c>
      <c r="L36" s="295">
        <v>3442.13</v>
      </c>
      <c r="M36" s="295">
        <v>3442.13</v>
      </c>
      <c r="N36" s="295">
        <v>3442.13</v>
      </c>
      <c r="O36" s="295">
        <v>3442.13</v>
      </c>
      <c r="P36" s="295">
        <v>3442.13</v>
      </c>
      <c r="Q36" s="286">
        <f>SUM(E36:P36)</f>
        <v>41305.55848</v>
      </c>
    </row>
    <row r="37" spans="1:17" s="283" customFormat="1" ht="14">
      <c r="A37" s="253"/>
      <c r="B37" s="271"/>
      <c r="C37" s="262"/>
      <c r="D37" s="265"/>
      <c r="E37" s="287"/>
      <c r="F37" s="287"/>
      <c r="G37" s="287"/>
      <c r="H37" s="287"/>
      <c r="I37" s="287"/>
      <c r="J37" s="287"/>
      <c r="K37" s="287"/>
      <c r="L37" s="287"/>
      <c r="M37" s="287"/>
      <c r="N37" s="287"/>
      <c r="O37" s="287"/>
      <c r="P37" s="287"/>
      <c r="Q37" s="289"/>
    </row>
    <row r="38" spans="1:17" s="283" customFormat="1" ht="14">
      <c r="A38" s="254"/>
      <c r="B38" s="272"/>
      <c r="C38" s="263"/>
      <c r="D38" s="266"/>
      <c r="E38" s="290">
        <f>E36/C36</f>
        <v>8.3333333333333329E-2</v>
      </c>
      <c r="F38" s="290">
        <v>8.3299999999999999E-2</v>
      </c>
      <c r="G38" s="290">
        <v>8.3299999999999999E-2</v>
      </c>
      <c r="H38" s="290">
        <v>8.3299999999999999E-2</v>
      </c>
      <c r="I38" s="290">
        <v>8.3299999999999999E-2</v>
      </c>
      <c r="J38" s="290">
        <v>8.3299999999999999E-2</v>
      </c>
      <c r="K38" s="290">
        <v>8.3299999999999999E-2</v>
      </c>
      <c r="L38" s="290">
        <v>8.3299999999999999E-2</v>
      </c>
      <c r="M38" s="290">
        <v>8.3299999999999999E-2</v>
      </c>
      <c r="N38" s="290">
        <v>8.3299999999999999E-2</v>
      </c>
      <c r="O38" s="290">
        <v>8.3299999999999999E-2</v>
      </c>
      <c r="P38" s="290">
        <v>8.3299999999999999E-2</v>
      </c>
      <c r="Q38" s="293"/>
    </row>
    <row r="39" spans="1:17" s="283" customFormat="1" ht="15.5" customHeight="1">
      <c r="A39" s="279" t="s">
        <v>44</v>
      </c>
      <c r="B39" s="280"/>
      <c r="C39" s="280"/>
      <c r="D39" s="268"/>
      <c r="E39" s="298">
        <f>((E12+E15+E18+E21+E24+E27+E30+E33+E36)/Q39)</f>
        <v>0.13533621696378687</v>
      </c>
      <c r="F39" s="298">
        <f>((F12+F15+F18+F21+F24+F27+F30+F33+F36)/Q39)</f>
        <v>0.13533621785610353</v>
      </c>
      <c r="G39" s="298">
        <f>((G12+G15+G18+G21+G24+G27+G30+G33+G36)/Q39)</f>
        <v>2.5176204219314605E-2</v>
      </c>
      <c r="H39" s="298">
        <f>((H12+H15+H18+H21+H24+H27+H30+H33+H36)/Q39)</f>
        <v>2.5176204219314605E-2</v>
      </c>
      <c r="I39" s="298">
        <f>((I12+I15+I18+I21+I24+I27+I30+I33+I36)/Q39)</f>
        <v>2.5176203749674265E-2</v>
      </c>
      <c r="J39" s="298">
        <f>((J12+J15+J18+J21+J24+J27+J30+J33+J36)/Q39)</f>
        <v>2.5176203749674265E-2</v>
      </c>
      <c r="K39" s="298">
        <f>((K12+K15+K18+K21+K24+K27+K30+K33+K36)/Q39)</f>
        <v>2.5176203749674265E-2</v>
      </c>
      <c r="L39" s="298">
        <f>((L12+L15+L18+L21+L24+L27+L30+L33+L36)/Q39)</f>
        <v>9.0133334092923373E-2</v>
      </c>
      <c r="M39" s="298">
        <f>((M12+M15+M18+M21+M24+M27+M30+M33+M36)/Q39)</f>
        <v>5.6157790318720556E-2</v>
      </c>
      <c r="N39" s="298">
        <f>((N12+N15+N18+N21+N24+N27+N30+N33+N36)/Q39)</f>
        <v>0.1093445594926778</v>
      </c>
      <c r="O39" s="298">
        <f>((O12+O15+O18+O21+O24+O27+O30+O33+O36)/Q39)</f>
        <v>0.19072442568185907</v>
      </c>
      <c r="P39" s="298">
        <f>((P12+P15+P18+P21+P24+P27+P30+P33+P36)/Q39)</f>
        <v>0.15708643590627683</v>
      </c>
      <c r="Q39" s="299">
        <f>SUM(Q12:Q38)</f>
        <v>1703431.1616799999</v>
      </c>
    </row>
    <row r="40" spans="1:17" s="283" customFormat="1" ht="15" customHeight="1">
      <c r="A40" s="267" t="s">
        <v>45</v>
      </c>
      <c r="B40" s="280"/>
      <c r="C40" s="280"/>
      <c r="D40" s="268"/>
      <c r="E40" s="298">
        <v>0.1353</v>
      </c>
      <c r="F40" s="298">
        <f>SUM(E40+F39)</f>
        <v>0.27063621785610353</v>
      </c>
      <c r="G40" s="298">
        <f t="shared" ref="G40:P40" si="0">SUM(F40+G39)</f>
        <v>0.29581242207541814</v>
      </c>
      <c r="H40" s="298">
        <f t="shared" si="0"/>
        <v>0.32098862629473274</v>
      </c>
      <c r="I40" s="298">
        <f t="shared" si="0"/>
        <v>0.34616483004440701</v>
      </c>
      <c r="J40" s="298">
        <f t="shared" si="0"/>
        <v>0.37134103379408129</v>
      </c>
      <c r="K40" s="298">
        <f t="shared" si="0"/>
        <v>0.39651723754375556</v>
      </c>
      <c r="L40" s="298">
        <f t="shared" si="0"/>
        <v>0.48665057163667891</v>
      </c>
      <c r="M40" s="298">
        <f t="shared" si="0"/>
        <v>0.5428083619553995</v>
      </c>
      <c r="N40" s="298">
        <f t="shared" si="0"/>
        <v>0.65215292144807724</v>
      </c>
      <c r="O40" s="298">
        <f t="shared" si="0"/>
        <v>0.84287734712993634</v>
      </c>
      <c r="P40" s="298">
        <f t="shared" si="0"/>
        <v>0.99996378303621314</v>
      </c>
      <c r="Q40" s="299"/>
    </row>
    <row r="41" spans="1:17" s="283" customFormat="1" ht="15" customHeight="1">
      <c r="A41" s="269" t="s">
        <v>46</v>
      </c>
      <c r="B41" s="280"/>
      <c r="C41" s="280"/>
      <c r="D41" s="268"/>
      <c r="E41" s="300">
        <f>SUM(E12,E15,E18,E21,E24,E27,E30,E33,E36)</f>
        <v>230535.92927999998</v>
      </c>
      <c r="F41" s="300">
        <f t="shared" ref="F41:P41" si="1">SUM(F12,F15,F18,F21,F24,F27,F30,F33,F36)</f>
        <v>230535.9308</v>
      </c>
      <c r="G41" s="300">
        <f t="shared" si="1"/>
        <v>42885.930799999995</v>
      </c>
      <c r="H41" s="300">
        <f t="shared" si="1"/>
        <v>42885.930799999995</v>
      </c>
      <c r="I41" s="300">
        <f t="shared" si="1"/>
        <v>42885.93</v>
      </c>
      <c r="J41" s="300">
        <f t="shared" si="1"/>
        <v>42885.93</v>
      </c>
      <c r="K41" s="300">
        <f t="shared" si="1"/>
        <v>42885.93</v>
      </c>
      <c r="L41" s="300">
        <f t="shared" si="1"/>
        <v>153535.93</v>
      </c>
      <c r="M41" s="300">
        <f t="shared" si="1"/>
        <v>95660.930000000008</v>
      </c>
      <c r="N41" s="300">
        <f t="shared" si="1"/>
        <v>186260.93</v>
      </c>
      <c r="O41" s="300">
        <f t="shared" si="1"/>
        <v>324885.93</v>
      </c>
      <c r="P41" s="300">
        <f t="shared" si="1"/>
        <v>267585.93</v>
      </c>
      <c r="Q41" s="299"/>
    </row>
    <row r="42" spans="1:17" s="283" customFormat="1" ht="14">
      <c r="A42" s="269" t="s">
        <v>47</v>
      </c>
      <c r="B42" s="301"/>
      <c r="C42" s="302">
        <f>SUM(C12:C38)</f>
        <v>1703431.15136</v>
      </c>
      <c r="D42" s="303">
        <v>1</v>
      </c>
      <c r="E42" s="300">
        <f>E41</f>
        <v>230535.92927999998</v>
      </c>
      <c r="F42" s="300">
        <f t="shared" ref="F42:H42" si="2">F41+E42</f>
        <v>461071.86008000001</v>
      </c>
      <c r="G42" s="300">
        <f t="shared" si="2"/>
        <v>503957.79087999999</v>
      </c>
      <c r="H42" s="300">
        <f t="shared" ref="H42" si="3">H41+G42</f>
        <v>546843.72167999996</v>
      </c>
      <c r="I42" s="300">
        <f t="shared" ref="I42" si="4">I41+H42</f>
        <v>589729.65168000001</v>
      </c>
      <c r="J42" s="300">
        <f t="shared" ref="J42" si="5">J41+I42</f>
        <v>632615.58168000006</v>
      </c>
      <c r="K42" s="300">
        <f t="shared" ref="K42" si="6">K41+J42</f>
        <v>675501.51168000011</v>
      </c>
      <c r="L42" s="300">
        <f t="shared" ref="L42" si="7">L41+K42</f>
        <v>829037.44168000016</v>
      </c>
      <c r="M42" s="300">
        <f t="shared" ref="M42" si="8">M41+L42</f>
        <v>924698.37168000021</v>
      </c>
      <c r="N42" s="300">
        <f t="shared" ref="N42" si="9">N41+M42</f>
        <v>1110959.3016800003</v>
      </c>
      <c r="O42" s="300">
        <f t="shared" ref="O42:P42" si="10">O41+N42</f>
        <v>1435845.2316800002</v>
      </c>
      <c r="P42" s="300">
        <f t="shared" si="10"/>
        <v>1703431.1616800001</v>
      </c>
      <c r="Q42" s="299"/>
    </row>
    <row r="43" spans="1:17">
      <c r="A43" s="83"/>
      <c r="B43" s="83"/>
      <c r="C43" s="83"/>
      <c r="D43" s="83"/>
      <c r="E43" s="83"/>
      <c r="F43" s="83"/>
      <c r="G43" s="83"/>
      <c r="H43" s="83"/>
      <c r="I43" s="83"/>
      <c r="J43" s="83"/>
      <c r="K43" s="83"/>
      <c r="L43" s="83"/>
      <c r="M43" s="83"/>
      <c r="N43" s="83"/>
      <c r="O43" s="83"/>
      <c r="P43" s="83"/>
      <c r="Q43" s="84"/>
    </row>
    <row r="44" spans="1:17">
      <c r="A44" s="273" t="s">
        <v>119</v>
      </c>
      <c r="B44" s="273"/>
      <c r="C44" s="273"/>
      <c r="D44" s="273"/>
      <c r="E44" s="273"/>
      <c r="F44" s="273"/>
    </row>
    <row r="45" spans="1:17">
      <c r="A45" s="203" t="s">
        <v>30</v>
      </c>
      <c r="B45" s="203"/>
      <c r="C45" s="203"/>
      <c r="D45" s="203"/>
      <c r="E45" s="203"/>
      <c r="F45" s="203"/>
    </row>
    <row r="46" spans="1:17">
      <c r="I46" s="305"/>
    </row>
  </sheetData>
  <mergeCells count="56">
    <mergeCell ref="Q27:Q29"/>
    <mergeCell ref="A39:D39"/>
    <mergeCell ref="A40:D40"/>
    <mergeCell ref="A41:D41"/>
    <mergeCell ref="A44:F44"/>
    <mergeCell ref="B33:B35"/>
    <mergeCell ref="A45:F45"/>
    <mergeCell ref="A12:A14"/>
    <mergeCell ref="B12:B14"/>
    <mergeCell ref="C12:C14"/>
    <mergeCell ref="D12:D14"/>
    <mergeCell ref="A15:A17"/>
    <mergeCell ref="B15:B17"/>
    <mergeCell ref="C15:C17"/>
    <mergeCell ref="D15:D17"/>
    <mergeCell ref="A18:A20"/>
    <mergeCell ref="B18:B20"/>
    <mergeCell ref="C18:C20"/>
    <mergeCell ref="A42:B42"/>
    <mergeCell ref="B30:B32"/>
    <mergeCell ref="Q39:Q42"/>
    <mergeCell ref="A33:A35"/>
    <mergeCell ref="Q36:Q38"/>
    <mergeCell ref="A36:A38"/>
    <mergeCell ref="B36:B38"/>
    <mergeCell ref="C36:C38"/>
    <mergeCell ref="D36:D38"/>
    <mergeCell ref="Q12:Q14"/>
    <mergeCell ref="Q15:Q17"/>
    <mergeCell ref="Q18:Q20"/>
    <mergeCell ref="C33:C35"/>
    <mergeCell ref="D33:D35"/>
    <mergeCell ref="D18:D20"/>
    <mergeCell ref="Q30:Q32"/>
    <mergeCell ref="Q33:Q35"/>
    <mergeCell ref="D30:D32"/>
    <mergeCell ref="C30:C32"/>
    <mergeCell ref="C21:C23"/>
    <mergeCell ref="D21:D23"/>
    <mergeCell ref="Q21:Q23"/>
    <mergeCell ref="C24:C26"/>
    <mergeCell ref="D24:D26"/>
    <mergeCell ref="Q24:Q26"/>
    <mergeCell ref="A30:A32"/>
    <mergeCell ref="A1:P2"/>
    <mergeCell ref="B6:E6"/>
    <mergeCell ref="A3:A4"/>
    <mergeCell ref="B3:O5"/>
    <mergeCell ref="A21:A23"/>
    <mergeCell ref="B21:B23"/>
    <mergeCell ref="A24:A26"/>
    <mergeCell ref="B24:B26"/>
    <mergeCell ref="A27:A29"/>
    <mergeCell ref="B27:B29"/>
    <mergeCell ref="C27:C29"/>
    <mergeCell ref="D27:D29"/>
  </mergeCells>
  <pageMargins left="0.51181102362204722" right="0.51181102362204722" top="0.78740157480314965" bottom="0.78740157480314965" header="0.31496062992125984" footer="0.31496062992125984"/>
  <pageSetup paperSize="9" scale="5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19</TotalTime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4</vt:i4>
      </vt:variant>
      <vt:variant>
        <vt:lpstr>Intervalos nomeados</vt:lpstr>
      </vt:variant>
      <vt:variant>
        <vt:i4>4</vt:i4>
      </vt:variant>
    </vt:vector>
  </HeadingPairs>
  <TitlesOfParts>
    <vt:vector size="8" baseType="lpstr">
      <vt:lpstr>PESQUISA PREÇOS modelo</vt:lpstr>
      <vt:lpstr>PLAN. ACERVO</vt:lpstr>
      <vt:lpstr>COMPOSIÇÃO</vt:lpstr>
      <vt:lpstr>CRONOGRAMA</vt:lpstr>
      <vt:lpstr>COMPOSIÇÃO!Area_de_impressao</vt:lpstr>
      <vt:lpstr>'PESQUISA PREÇOS modelo'!Area_de_impressao</vt:lpstr>
      <vt:lpstr>'PLAN. ACERVO'!Area_de_impressao</vt:lpstr>
      <vt:lpstr>'PESQUISA PREÇOS modelo'!Titulos_de_impressao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</dc:creator>
  <cp:lastModifiedBy>melissa.alves</cp:lastModifiedBy>
  <cp:revision>3</cp:revision>
  <cp:lastPrinted>2024-08-15T14:12:25Z</cp:lastPrinted>
  <dcterms:created xsi:type="dcterms:W3CDTF">2018-04-17T14:17:06Z</dcterms:created>
  <dcterms:modified xsi:type="dcterms:W3CDTF">2024-08-15T14:28:39Z</dcterms:modified>
  <dc:language>pt-BR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