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75" activeTab="0"/>
  </bookViews>
  <sheets>
    <sheet name="MARÇO 2020" sheetId="1" r:id="rId1"/>
    <sheet name="MARÇO 2020 Cargos e funções" sheetId="2" state="hidden" r:id="rId2"/>
    <sheet name="MARÇO 2020  Aposentados" sheetId="3" state="hidden" r:id="rId3"/>
  </sheets>
  <externalReferences>
    <externalReference r:id="rId6"/>
  </externalReferences>
  <definedNames>
    <definedName name="_xlnm._FilterDatabase" localSheetId="0" hidden="1">'MARÇO 2020'!$A$3:$O$193</definedName>
    <definedName name="_xlnm._FilterDatabase" localSheetId="2" hidden="1">'MARÇO 2020  Aposentados'!$A$3:$E$5</definedName>
    <definedName name="_xlnm._FilterDatabase" localSheetId="1" hidden="1">'MARÇO 2020 Cargos e funções'!$A$4:$F$73</definedName>
    <definedName name="_xlnm.Print_Area" localSheetId="0">'MARÇO 2020'!$A$1:$O$200</definedName>
    <definedName name="_xlnm.Print_Area" localSheetId="2">'MARÇO 2020  Aposentados'!$A$1:$E$11</definedName>
    <definedName name="_xlnm.Print_Area" localSheetId="1">'MARÇO 2020 Cargos e funções'!$A$1:$I$76</definedName>
    <definedName name="_xlnm.Print_Titles" localSheetId="0">'MARÇO 2020'!$1:$4</definedName>
    <definedName name="_xlnm.Print_Titles" localSheetId="1">'MARÇO 2020 Cargos e funções'!$2:$2</definedName>
    <definedName name="_xlnm.Print_Titles" localSheetId="2">'MARÇO 2020  Aposentados'!$1:$4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<sst xmlns="http://schemas.openxmlformats.org/spreadsheetml/2006/main" count="1509" uniqueCount="416">
  <si>
    <t>RELAÇÃO MENSAL - MARÇO/2020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</si>
  <si>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</si>
  <si>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</si>
  <si>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</si>
  <si>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</si>
  <si>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</si>
  <si>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</si>
  <si>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</si>
  <si>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</si>
  <si>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</si>
  <si>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</si>
  <si>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</si>
  <si>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</si>
  <si>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</si>
  <si>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</si>
  <si>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</si>
  <si>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</si>
  <si>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</si>
  <si>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</si>
  <si>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</si>
  <si>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</si>
  <si>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</si>
  <si>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</si>
  <si>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</si>
  <si>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</si>
  <si>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</si>
  <si>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</si>
  <si>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</si>
  <si>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</si>
  <si>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</si>
  <si>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</si>
  <si>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</si>
  <si>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</si>
  <si>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</si>
  <si>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</si>
  <si>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</si>
  <si>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</si>
  <si>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</si>
  <si>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</si>
  <si>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</si>
  <si>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</si>
  <si>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</si>
  <si>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</si>
  <si>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</si>
  <si>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</si>
  <si>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</si>
  <si>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</si>
  <si>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</si>
  <si>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</si>
  <si>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</si>
  <si>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</si>
  <si>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</si>
  <si>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</si>
  <si>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</si>
  <si>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</si>
  <si>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</si>
  <si>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</si>
  <si>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</si>
  <si>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</si>
  <si>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</si>
  <si>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</si>
  <si>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</si>
  <si>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</si>
  <si>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</si>
  <si>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</si>
  <si>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</si>
  <si>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</si>
  <si>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</si>
  <si>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</si>
  <si>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</si>
  <si>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</si>
  <si>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</si>
  <si>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</si>
  <si>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</si>
  <si>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</si>
  <si>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</si>
  <si>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</si>
  <si>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</si>
  <si>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</si>
  <si>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</si>
  <si>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</si>
  <si>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</si>
  <si>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</si>
  <si>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</si>
  <si>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</si>
  <si>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</si>
  <si>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</si>
  <si>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</si>
  <si>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</si>
  <si>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</si>
  <si>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</si>
  <si>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</si>
  <si>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</si>
  <si>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</si>
  <si>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</si>
  <si>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</si>
  <si>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</si>
  <si>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</si>
  <si>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</si>
  <si>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</si>
  <si>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</si>
  <si>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</si>
  <si>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</si>
  <si>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</si>
  <si>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</si>
  <si>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</si>
  <si>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</si>
  <si>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</si>
  <si>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</si>
  <si>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</si>
  <si>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</si>
  <si>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</si>
  <si>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</si>
  <si>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</si>
  <si>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</si>
  <si>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</si>
  <si>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</si>
  <si>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</si>
  <si>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</si>
  <si>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</si>
  <si>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</si>
  <si>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</si>
  <si>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</si>
  <si>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</si>
  <si>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</si>
  <si>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</si>
  <si>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</si>
  <si>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</si>
  <si>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</si>
  <si>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</si>
  <si>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</si>
  <si>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</si>
  <si>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</si>
  <si>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</si>
  <si>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</si>
  <si>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</si>
  <si>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</si>
  <si>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</si>
  <si>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</si>
  <si>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</si>
  <si>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</si>
  <si>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</si>
  <si>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</si>
  <si>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</si>
  <si>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</si>
  <si>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</si>
  <si>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</si>
  <si>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</si>
  <si>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</si>
  <si>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</si>
  <si>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</si>
  <si>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</si>
  <si>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</si>
  <si>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</si>
  <si>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</si>
  <si>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</si>
  <si>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</si>
  <si>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</si>
  <si>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</si>
  <si>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</si>
  <si>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</si>
  <si>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</si>
  <si>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</si>
  <si>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</si>
  <si>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</si>
  <si>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</si>
  <si>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</si>
  <si>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</si>
  <si>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</si>
  <si>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</si>
  <si>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</si>
  <si>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</si>
  <si>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</si>
  <si>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</si>
  <si>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</si>
  <si>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</si>
  <si>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</si>
  <si>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</si>
  <si>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</si>
  <si>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</si>
  <si>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</si>
  <si>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</si>
  <si>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</si>
  <si>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</si>
  <si>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</si>
  <si>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</si>
  <si>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</si>
  <si>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</si>
  <si>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</si>
  <si>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</si>
  <si>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</si>
  <si>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</si>
  <si>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</si>
  <si>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</si>
  <si>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</si>
  <si>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</si>
  <si>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</si>
  <si>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</si>
  <si>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</si>
  <si>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</si>
  <si>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</si>
  <si>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</si>
  <si>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</si>
  <si>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</si>
  <si>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</si>
  <si>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</si>
  <si>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</si>
  <si>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</si>
  <si>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</si>
  <si>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</si>
  <si>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</si>
  <si>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</si>
  <si>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</si>
  <si>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</si>
  <si>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</si>
  <si>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</si>
  <si>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</si>
  <si>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</si>
  <si>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</si>
  <si>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</si>
  <si>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</si>
  <si>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</si>
  <si>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</si>
  <si>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</si>
  <si>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</si>
  <si>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</si>
  <si>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</si>
  <si>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</si>
  <si>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</si>
  <si>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</si>
  <si>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</si>
  <si>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</si>
  <si>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</si>
  <si>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</si>
  <si>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</si>
  <si>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</si>
  <si>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</si>
  <si>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</si>
  <si>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</si>
  <si>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</si>
  <si>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</si>
  <si>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</si>
  <si>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</si>
  <si>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</si>
  <si>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</si>
  <si>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</si>
  <si>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</si>
  <si>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</si>
  <si>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</si>
  <si>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</si>
  <si>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</si>
  <si>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</si>
  <si>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</si>
  <si>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</si>
  <si>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</si>
  <si>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</si>
  <si>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</si>
  <si>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</si>
  <si>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</si>
  <si>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</si>
  <si>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</si>
  <si>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</si>
  <si>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</si>
  <si>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</si>
  <si>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</si>
  <si>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</si>
  <si>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</si>
  <si>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</si>
  <si>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</si>
  <si>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</si>
  <si>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</si>
  <si>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</si>
  <si>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</si>
  <si>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</si>
  <si>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</si>
  <si>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</si>
  <si>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</si>
  <si>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</si>
  <si>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</si>
  <si>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</si>
  <si>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</si>
  <si>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</si>
  <si>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</si>
  <si>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</si>
  <si>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</si>
  <si>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</si>
  <si>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</si>
  <si>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</si>
  <si>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</si>
  <si>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</si>
  <si>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</si>
  <si>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</si>
  <si>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</si>
  <si>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</si>
  <si>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</si>
  <si>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</si>
  <si>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</si>
  <si>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</si>
  <si>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</si>
  <si>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</si>
  <si>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</si>
  <si>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</si>
  <si>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</si>
  <si>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</si>
  <si>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</si>
  <si>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</si>
  <si>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</si>
  <si>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</si>
  <si>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</si>
  <si>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</si>
  <si>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</si>
  <si>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</si>
  <si>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</si>
  <si>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</si>
  <si>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</si>
  <si>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</si>
  <si>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</si>
  <si>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</si>
  <si>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</si>
  <si>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</si>
  <si>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</si>
  <si>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</si>
  <si>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</si>
  <si>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</si>
  <si>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</si>
  <si>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</si>
  <si>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</si>
  <si>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</si>
  <si>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</si>
  <si>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</si>
  <si>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</si>
  <si>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</si>
  <si>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</si>
  <si>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</si>
  <si>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</si>
  <si>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</si>
  <si>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</si>
  <si>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</si>
  <si>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</si>
  <si>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</si>
  <si>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</si>
  <si>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</si>
  <si>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</si>
  <si>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</si>
  <si>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</si>
  <si>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</si>
  <si>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</si>
  <si>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</si>
  <si>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</si>
  <si>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</si>
  <si>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</si>
  <si>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</si>
  <si>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</si>
  <si>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</si>
  <si>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</si>
  <si>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</si>
  <si>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</si>
  <si>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</si>
  <si>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</si>
  <si>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</si>
  <si>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</si>
  <si>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</si>
  <si>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</si>
  <si>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</si>
  <si>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</si>
  <si>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</si>
  <si>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</si>
  <si>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</si>
  <si>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</si>
  <si>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</si>
  <si>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</si>
  <si>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</si>
  <si>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</si>
  <si>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31/03/2020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</si>
  <si>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</si>
  <si>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</si>
  <si>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</si>
  <si>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</si>
  <si>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</si>
  <si>
    <t>RESUMO MENSAL - MARÇO/2020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</si>
  <si>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</si>
  <si>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</si>
  <si>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</si>
  <si>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</si>
  <si>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</si>
  <si>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31/03/2020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</si>
  <si>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</si>
  <si>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</si>
  <si>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</si>
  <si>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</si>
  <si>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</si>
  <si>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</si>
  <si>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</si>
  <si>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</si>
  <si>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</si>
  <si>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</si>
  <si>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</si>
  <si>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</si>
  <si>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</si>
  <si>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</si>
  <si>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</si>
  <si>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</si>
  <si>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</si>
  <si>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</si>
  <si>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</si>
  <si>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</si>
  <si>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</si>
  <si>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</si>
  <si>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31 de março de 2020</t>
  </si>
  <si>
    <t>¹ Presidente acumula o cargo de membro do Conselho Administrativo</t>
  </si>
  <si>
    <t>Encerramento do Vínculo</t>
  </si>
  <si>
    <t>ARMINDA ZANINE ARANTES</t>
  </si>
  <si>
    <t xml:space="preserve">TECNICO NIVEL SUPERIOR                            </t>
  </si>
  <si>
    <t>JUREDE ANTONIO DE LIMA</t>
  </si>
  <si>
    <t xml:space="preserve">ESCRITURARIO (A)                                  </t>
  </si>
  <si>
    <t>Total (02) pessoas em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</si>
</sst>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1" fontId="5" fillId="0" borderId="0" xfId="20" applyNumberFormat="1" applyFont="1"/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Border="1"/>
    <xf numFmtId="164" fontId="5" fillId="0" borderId="0" xfId="20" applyFont="1"/>
    <xf numFmtId="164" fontId="5" fillId="0" borderId="0" xfId="0" applyNumberFormat="1" applyFont="1"/>
    <xf numFmtId="1" fontId="4" fillId="2" borderId="1" xfId="20" applyNumberFormat="1" applyFont="1" applyFill="1" applyBorder="1"/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left"/>
    </xf>
    <xf numFmtId="164" fontId="4" fillId="2" borderId="1" xfId="20" applyFont="1" applyFill="1" applyBorder="1"/>
    <xf numFmtId="0" fontId="4" fillId="2" borderId="1" xfId="0" applyFont="1" applyFill="1" applyBorder="1"/>
    <xf numFmtId="0" fontId="4" fillId="0" borderId="0" xfId="0" applyFont="1"/>
    <xf numFmtId="1" fontId="5" fillId="3" borderId="1" xfId="20" applyNumberFormat="1" applyFont="1" applyFill="1" applyBorder="1"/>
    <xf numFmtId="0" fontId="5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left"/>
    </xf>
    <xf numFmtId="0" fontId="5" fillId="0" borderId="1" xfId="0" applyNumberFormat="1" applyFont="1" applyBorder="1"/>
    <xf numFmtId="164" fontId="5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5" fillId="3" borderId="0" xfId="0" applyFont="1" applyFill="1"/>
    <xf numFmtId="14" fontId="5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5" fillId="3" borderId="1" xfId="21" applyNumberFormat="1" applyFont="1" applyFill="1" applyBorder="1"/>
    <xf numFmtId="49" fontId="5" fillId="3" borderId="1" xfId="0" applyNumberFormat="1" applyFont="1" applyFill="1" applyBorder="1"/>
    <xf numFmtId="14" fontId="0" fillId="0" borderId="1" xfId="0" applyNumberFormat="1" applyBorder="1"/>
    <xf numFmtId="0" fontId="4" fillId="0" borderId="1" xfId="0" applyFont="1" applyBorder="1"/>
    <xf numFmtId="1" fontId="5" fillId="3" borderId="1" xfId="20" applyNumberFormat="1" applyFont="1" applyFill="1" applyBorder="1" applyAlignment="1">
      <alignment/>
    </xf>
    <xf numFmtId="1" fontId="5" fillId="0" borderId="1" xfId="0" applyNumberFormat="1" applyFont="1" applyFill="1" applyBorder="1"/>
    <xf numFmtId="49" fontId="5" fillId="0" borderId="1" xfId="0" applyNumberFormat="1" applyFont="1" applyFill="1" applyBorder="1"/>
    <xf numFmtId="1" fontId="5" fillId="3" borderId="1" xfId="21" applyNumberFormat="1" applyFont="1" applyFill="1" applyBorder="1" applyAlignment="1">
      <alignment/>
    </xf>
    <xf numFmtId="1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164" fontId="4" fillId="0" borderId="1" xfId="20" applyFont="1" applyBorder="1"/>
    <xf numFmtId="164" fontId="4" fillId="0" borderId="0" xfId="2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14" fontId="5" fillId="0" borderId="1" xfId="0" applyNumberFormat="1" applyFont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3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Verba</v>
          </cell>
          <cell r="C1" t="str">
            <v>Adicional 1/3 de Férias</v>
          </cell>
          <cell r="D1" t="str">
            <v>Média Variável de Férias</v>
          </cell>
          <cell r="E1" t="str">
            <v>Adicional 1/3 Férias</v>
          </cell>
          <cell r="F1" t="str">
            <v>Adto 13 Salario - Avos</v>
          </cell>
          <cell r="G1" t="str">
            <v>Grat. Natalina Terceiros</v>
          </cell>
          <cell r="H1" t="str">
            <v>13º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2934.54</v>
          </cell>
          <cell r="J2">
            <v>11624.72</v>
          </cell>
          <cell r="K2">
            <v>8690.18</v>
          </cell>
          <cell r="L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2142.47</v>
          </cell>
          <cell r="J3">
            <v>8812.78</v>
          </cell>
          <cell r="K3">
            <v>6670.31</v>
          </cell>
          <cell r="L3">
            <v>8812.78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805.67</v>
          </cell>
          <cell r="J4">
            <v>3409.19</v>
          </cell>
          <cell r="K4">
            <v>2603.52</v>
          </cell>
          <cell r="L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1558.5</v>
          </cell>
          <cell r="D5">
            <v>0</v>
          </cell>
          <cell r="E5">
            <v>1558.5</v>
          </cell>
          <cell r="F5">
            <v>0</v>
          </cell>
          <cell r="G5">
            <v>0</v>
          </cell>
          <cell r="H5">
            <v>0</v>
          </cell>
          <cell r="I5">
            <v>7569.01</v>
          </cell>
          <cell r="J5">
            <v>9849.79</v>
          </cell>
          <cell r="K5">
            <v>2280.78</v>
          </cell>
          <cell r="L5">
            <v>8291.29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1545.9</v>
          </cell>
          <cell r="J6">
            <v>6682</v>
          </cell>
          <cell r="K6">
            <v>5136.1</v>
          </cell>
          <cell r="L6">
            <v>6682</v>
          </cell>
        </row>
        <row r="7">
          <cell r="A7">
            <v>1390</v>
          </cell>
          <cell r="B7" t="str">
            <v>ALVARO ALEXANDRE AMORIM</v>
          </cell>
          <cell r="C7">
            <v>1558.59</v>
          </cell>
          <cell r="D7">
            <v>0</v>
          </cell>
          <cell r="E7">
            <v>1558.59</v>
          </cell>
          <cell r="F7">
            <v>0</v>
          </cell>
          <cell r="G7">
            <v>0</v>
          </cell>
          <cell r="H7">
            <v>0</v>
          </cell>
          <cell r="I7">
            <v>6843.48</v>
          </cell>
          <cell r="J7">
            <v>10513.64</v>
          </cell>
          <cell r="K7">
            <v>3670.16</v>
          </cell>
          <cell r="L7">
            <v>8955.05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556.19</v>
          </cell>
          <cell r="J8">
            <v>3409.19</v>
          </cell>
          <cell r="K8">
            <v>2853</v>
          </cell>
          <cell r="L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1614.3</v>
          </cell>
          <cell r="J9">
            <v>7120.34</v>
          </cell>
          <cell r="K9">
            <v>5506.04</v>
          </cell>
          <cell r="L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2186.05</v>
          </cell>
          <cell r="J10">
            <v>8713.33</v>
          </cell>
          <cell r="K10">
            <v>6527.28</v>
          </cell>
          <cell r="L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2724.54</v>
          </cell>
          <cell r="J11">
            <v>10647.57</v>
          </cell>
          <cell r="K11">
            <v>7923.03</v>
          </cell>
          <cell r="L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738.7</v>
          </cell>
          <cell r="J12">
            <v>5228.41</v>
          </cell>
          <cell r="K12">
            <v>4489.71</v>
          </cell>
          <cell r="L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1397.71</v>
          </cell>
          <cell r="J13">
            <v>5909.7</v>
          </cell>
          <cell r="K13">
            <v>4511.99</v>
          </cell>
          <cell r="L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2200.75</v>
          </cell>
          <cell r="J14">
            <v>8766.78</v>
          </cell>
          <cell r="K14">
            <v>6566.03</v>
          </cell>
          <cell r="L14">
            <v>8766.78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3409.18</v>
          </cell>
          <cell r="G15">
            <v>0</v>
          </cell>
          <cell r="H15">
            <v>3409.18</v>
          </cell>
          <cell r="I15">
            <v>1098.05</v>
          </cell>
          <cell r="J15">
            <v>8617.28</v>
          </cell>
          <cell r="K15">
            <v>7519.23</v>
          </cell>
          <cell r="L15">
            <v>5208.1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584.63</v>
          </cell>
          <cell r="J16">
            <v>3409.19</v>
          </cell>
          <cell r="K16">
            <v>2824.56</v>
          </cell>
          <cell r="L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4054.93</v>
          </cell>
          <cell r="J17">
            <v>8873.69</v>
          </cell>
          <cell r="K17">
            <v>4818.76</v>
          </cell>
          <cell r="L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1791.64</v>
          </cell>
          <cell r="D18">
            <v>0</v>
          </cell>
          <cell r="E18">
            <v>1791.64</v>
          </cell>
          <cell r="F18">
            <v>0</v>
          </cell>
          <cell r="G18">
            <v>0</v>
          </cell>
          <cell r="H18">
            <v>0</v>
          </cell>
          <cell r="I18">
            <v>8138.89</v>
          </cell>
          <cell r="J18">
            <v>12683.75</v>
          </cell>
          <cell r="K18">
            <v>4544.86</v>
          </cell>
          <cell r="L18">
            <v>10892.11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1254.7</v>
          </cell>
          <cell r="J19">
            <v>5919.25</v>
          </cell>
          <cell r="K19">
            <v>4664.55</v>
          </cell>
          <cell r="L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5260.07</v>
          </cell>
          <cell r="J20">
            <v>5260.07</v>
          </cell>
          <cell r="K20">
            <v>0</v>
          </cell>
          <cell r="L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699.56</v>
          </cell>
          <cell r="D21">
            <v>0</v>
          </cell>
          <cell r="E21">
            <v>699.56</v>
          </cell>
          <cell r="F21">
            <v>0</v>
          </cell>
          <cell r="G21">
            <v>0</v>
          </cell>
          <cell r="H21">
            <v>0</v>
          </cell>
          <cell r="I21">
            <v>5187.27</v>
          </cell>
          <cell r="J21">
            <v>13292.84</v>
          </cell>
          <cell r="K21">
            <v>8105.57</v>
          </cell>
          <cell r="L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785.45</v>
          </cell>
          <cell r="J22">
            <v>4261.48</v>
          </cell>
          <cell r="K22">
            <v>3476.03</v>
          </cell>
          <cell r="L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1834.36</v>
          </cell>
          <cell r="J23">
            <v>4488.17</v>
          </cell>
          <cell r="K23">
            <v>2653.81</v>
          </cell>
          <cell r="L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2144.05</v>
          </cell>
          <cell r="J24">
            <v>7013.43</v>
          </cell>
          <cell r="K24">
            <v>4869.38</v>
          </cell>
          <cell r="L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1666.44</v>
          </cell>
          <cell r="J25">
            <v>7120.34</v>
          </cell>
          <cell r="K25">
            <v>5453.9</v>
          </cell>
          <cell r="L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1399.29</v>
          </cell>
          <cell r="D26">
            <v>0</v>
          </cell>
          <cell r="E26">
            <v>1399.29</v>
          </cell>
          <cell r="F26">
            <v>0</v>
          </cell>
          <cell r="G26">
            <v>0</v>
          </cell>
          <cell r="H26">
            <v>0</v>
          </cell>
          <cell r="I26">
            <v>9030.12</v>
          </cell>
          <cell r="J26">
            <v>13992.57</v>
          </cell>
          <cell r="K26">
            <v>4962.45</v>
          </cell>
          <cell r="L26">
            <v>12593.279999999999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5260.07</v>
          </cell>
          <cell r="J27">
            <v>5260.07</v>
          </cell>
          <cell r="K27">
            <v>0</v>
          </cell>
          <cell r="L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750.85</v>
          </cell>
          <cell r="D28">
            <v>8.45</v>
          </cell>
          <cell r="E28">
            <v>759.3000000000001</v>
          </cell>
          <cell r="F28">
            <v>0</v>
          </cell>
          <cell r="G28">
            <v>0</v>
          </cell>
          <cell r="H28">
            <v>0</v>
          </cell>
          <cell r="I28">
            <v>3774.56</v>
          </cell>
          <cell r="J28">
            <v>5802.28</v>
          </cell>
          <cell r="K28">
            <v>2027.72</v>
          </cell>
          <cell r="L28">
            <v>5042.98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2562.35</v>
          </cell>
          <cell r="J29">
            <v>10081.7</v>
          </cell>
          <cell r="K29">
            <v>7519.35</v>
          </cell>
          <cell r="L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893.6</v>
          </cell>
          <cell r="J30">
            <v>4488.17</v>
          </cell>
          <cell r="K30">
            <v>3594.57</v>
          </cell>
          <cell r="L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816.8</v>
          </cell>
          <cell r="J31">
            <v>3409.19</v>
          </cell>
          <cell r="K31">
            <v>2592.39</v>
          </cell>
          <cell r="L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2574.36</v>
          </cell>
          <cell r="J32">
            <v>7013.43</v>
          </cell>
          <cell r="K32">
            <v>4439.07</v>
          </cell>
          <cell r="L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1349.84</v>
          </cell>
          <cell r="J33">
            <v>4261.48</v>
          </cell>
          <cell r="K33">
            <v>2911.64</v>
          </cell>
          <cell r="L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6136.75</v>
          </cell>
          <cell r="G34">
            <v>0</v>
          </cell>
          <cell r="H34">
            <v>6136.75</v>
          </cell>
          <cell r="I34">
            <v>2194.61</v>
          </cell>
          <cell r="J34">
            <v>14949.53</v>
          </cell>
          <cell r="K34">
            <v>12754.92</v>
          </cell>
          <cell r="L34">
            <v>8812.78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1283.07</v>
          </cell>
          <cell r="J35">
            <v>5610.74</v>
          </cell>
          <cell r="K35">
            <v>4327.67</v>
          </cell>
          <cell r="L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1000.77</v>
          </cell>
          <cell r="J36">
            <v>4314.97</v>
          </cell>
          <cell r="K36">
            <v>3314.2</v>
          </cell>
          <cell r="L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2044.34</v>
          </cell>
          <cell r="J37">
            <v>8766.78</v>
          </cell>
          <cell r="K37">
            <v>6722.44</v>
          </cell>
          <cell r="L37">
            <v>8766.78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1786.62</v>
          </cell>
          <cell r="J38">
            <v>1786.62</v>
          </cell>
          <cell r="K38">
            <v>0</v>
          </cell>
          <cell r="L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2934.54</v>
          </cell>
          <cell r="J39">
            <v>11624.72</v>
          </cell>
          <cell r="K39">
            <v>8690.18</v>
          </cell>
          <cell r="L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584.63</v>
          </cell>
          <cell r="J40">
            <v>3409.19</v>
          </cell>
          <cell r="K40">
            <v>2824.56</v>
          </cell>
          <cell r="L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2200.75</v>
          </cell>
          <cell r="J41">
            <v>8766.78</v>
          </cell>
          <cell r="K41">
            <v>6566.03</v>
          </cell>
          <cell r="L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606.04</v>
          </cell>
          <cell r="D42">
            <v>0</v>
          </cell>
          <cell r="E42">
            <v>606.04</v>
          </cell>
          <cell r="F42">
            <v>0</v>
          </cell>
          <cell r="G42">
            <v>0</v>
          </cell>
          <cell r="H42">
            <v>0</v>
          </cell>
          <cell r="I42">
            <v>3001.52</v>
          </cell>
          <cell r="J42">
            <v>4015.46</v>
          </cell>
          <cell r="K42">
            <v>1013.94</v>
          </cell>
          <cell r="L42">
            <v>3409.42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1342.97</v>
          </cell>
          <cell r="J43">
            <v>5764.32</v>
          </cell>
          <cell r="K43">
            <v>4421.35</v>
          </cell>
          <cell r="L43">
            <v>5764.32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1666.44</v>
          </cell>
          <cell r="J44">
            <v>7013.43</v>
          </cell>
          <cell r="K44">
            <v>5346.99</v>
          </cell>
          <cell r="L44">
            <v>7013.43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2398.8</v>
          </cell>
          <cell r="J45">
            <v>8343.22</v>
          </cell>
          <cell r="K45">
            <v>5944.42</v>
          </cell>
          <cell r="L45">
            <v>8343.22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2106.77</v>
          </cell>
          <cell r="J46">
            <v>8820.24</v>
          </cell>
          <cell r="K46">
            <v>6713.47</v>
          </cell>
          <cell r="L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378.82</v>
          </cell>
          <cell r="D47">
            <v>0</v>
          </cell>
          <cell r="E47">
            <v>378.82</v>
          </cell>
          <cell r="F47">
            <v>0</v>
          </cell>
          <cell r="G47">
            <v>0</v>
          </cell>
          <cell r="H47">
            <v>0</v>
          </cell>
          <cell r="I47">
            <v>2157.73</v>
          </cell>
          <cell r="J47">
            <v>3788.01</v>
          </cell>
          <cell r="K47">
            <v>1630.28</v>
          </cell>
          <cell r="L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818.01</v>
          </cell>
          <cell r="J48">
            <v>4368.39</v>
          </cell>
          <cell r="K48">
            <v>3550.38</v>
          </cell>
          <cell r="L48">
            <v>4368.39</v>
          </cell>
        </row>
        <row r="49">
          <cell r="A49">
            <v>1621</v>
          </cell>
          <cell r="B49" t="str">
            <v>ENEIDA DE SIQUEIRA LEAO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3137.51</v>
          </cell>
          <cell r="J49">
            <v>10081.7</v>
          </cell>
          <cell r="K49">
            <v>6944.19</v>
          </cell>
          <cell r="L49">
            <v>10081.7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4206.09</v>
          </cell>
          <cell r="J50">
            <v>14346.63</v>
          </cell>
          <cell r="K50">
            <v>10140.54</v>
          </cell>
          <cell r="L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276.13</v>
          </cell>
          <cell r="J51">
            <v>1615.05</v>
          </cell>
          <cell r="K51">
            <v>1338.92</v>
          </cell>
          <cell r="L51">
            <v>1615.05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818.01</v>
          </cell>
          <cell r="J52">
            <v>4261.48</v>
          </cell>
          <cell r="K52">
            <v>3443.47</v>
          </cell>
          <cell r="L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3723.92</v>
          </cell>
          <cell r="J53">
            <v>12700.19</v>
          </cell>
          <cell r="K53">
            <v>8976.27</v>
          </cell>
          <cell r="L53">
            <v>12700.19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8701.27</v>
          </cell>
          <cell r="J54">
            <v>28901.83</v>
          </cell>
          <cell r="K54">
            <v>20200.56</v>
          </cell>
          <cell r="L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194.77</v>
          </cell>
          <cell r="D55">
            <v>0</v>
          </cell>
          <cell r="E55">
            <v>194.77</v>
          </cell>
          <cell r="F55">
            <v>6136.75</v>
          </cell>
          <cell r="G55">
            <v>0</v>
          </cell>
          <cell r="H55">
            <v>6136.75</v>
          </cell>
          <cell r="I55">
            <v>2652.74</v>
          </cell>
          <cell r="J55">
            <v>15098.3</v>
          </cell>
          <cell r="K55">
            <v>12445.560000000001</v>
          </cell>
          <cell r="L55">
            <v>8766.779999999999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3735.21</v>
          </cell>
          <cell r="J56">
            <v>14346.63</v>
          </cell>
          <cell r="K56">
            <v>10611.42</v>
          </cell>
          <cell r="L56">
            <v>14346.63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2220.75</v>
          </cell>
          <cell r="J57">
            <v>4488.17</v>
          </cell>
          <cell r="K57">
            <v>2267.42</v>
          </cell>
          <cell r="L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2425.71</v>
          </cell>
          <cell r="J58">
            <v>10177.84</v>
          </cell>
          <cell r="K58">
            <v>7752.13</v>
          </cell>
          <cell r="L58">
            <v>10177.84</v>
          </cell>
        </row>
        <row r="59">
          <cell r="A59">
            <v>2091</v>
          </cell>
          <cell r="B59" t="str">
            <v>FERNANDA ALVES DO NASCIMENTO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824.84</v>
          </cell>
          <cell r="J59">
            <v>5220.7</v>
          </cell>
          <cell r="K59">
            <v>4395.86</v>
          </cell>
          <cell r="L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2096.47</v>
          </cell>
          <cell r="J60">
            <v>8873.69</v>
          </cell>
          <cell r="K60">
            <v>6777.22</v>
          </cell>
          <cell r="L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584.63</v>
          </cell>
          <cell r="J61">
            <v>3409.19</v>
          </cell>
          <cell r="K61">
            <v>2824.56</v>
          </cell>
          <cell r="L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893.6</v>
          </cell>
          <cell r="J62">
            <v>4488.17</v>
          </cell>
          <cell r="K62">
            <v>3594.57</v>
          </cell>
          <cell r="L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3791.29</v>
          </cell>
          <cell r="J63">
            <v>8972.78</v>
          </cell>
          <cell r="K63">
            <v>5181.49</v>
          </cell>
          <cell r="L63">
            <v>8972.78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1614.3</v>
          </cell>
          <cell r="J64">
            <v>7120.34</v>
          </cell>
          <cell r="K64">
            <v>5506.04</v>
          </cell>
          <cell r="L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282.57</v>
          </cell>
          <cell r="J65">
            <v>2406.64</v>
          </cell>
          <cell r="K65">
            <v>2124.07</v>
          </cell>
          <cell r="L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2775.91</v>
          </cell>
          <cell r="J66">
            <v>8766.78</v>
          </cell>
          <cell r="K66">
            <v>5990.87</v>
          </cell>
          <cell r="L66">
            <v>8766.78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1306.83</v>
          </cell>
          <cell r="J67">
            <v>5919.25</v>
          </cell>
          <cell r="K67">
            <v>4612.42</v>
          </cell>
          <cell r="L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187.01</v>
          </cell>
          <cell r="D68">
            <v>0</v>
          </cell>
          <cell r="E68">
            <v>187.01</v>
          </cell>
          <cell r="F68">
            <v>0</v>
          </cell>
          <cell r="G68">
            <v>0</v>
          </cell>
          <cell r="H68">
            <v>0</v>
          </cell>
          <cell r="I68">
            <v>1232.16</v>
          </cell>
          <cell r="J68">
            <v>3553.13</v>
          </cell>
          <cell r="K68">
            <v>2320.97</v>
          </cell>
          <cell r="L68">
            <v>3366.12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2196.19</v>
          </cell>
          <cell r="J69">
            <v>7013.43</v>
          </cell>
          <cell r="K69">
            <v>4817.24</v>
          </cell>
          <cell r="L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1195.48</v>
          </cell>
          <cell r="J70">
            <v>4488.17</v>
          </cell>
          <cell r="K70">
            <v>3292.69</v>
          </cell>
          <cell r="L70">
            <v>4488.17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3735.21</v>
          </cell>
          <cell r="J71">
            <v>14346.63</v>
          </cell>
          <cell r="K71">
            <v>10611.42</v>
          </cell>
          <cell r="L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2200.75</v>
          </cell>
          <cell r="J72">
            <v>8766.78</v>
          </cell>
          <cell r="K72">
            <v>6566.03</v>
          </cell>
          <cell r="L72">
            <v>8766.78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3828.2</v>
          </cell>
          <cell r="J73">
            <v>12593.28</v>
          </cell>
          <cell r="K73">
            <v>8765.08</v>
          </cell>
          <cell r="L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1324.29</v>
          </cell>
          <cell r="D74">
            <v>140.34</v>
          </cell>
          <cell r="E74">
            <v>1464.6299999999999</v>
          </cell>
          <cell r="F74">
            <v>0</v>
          </cell>
          <cell r="G74">
            <v>0</v>
          </cell>
          <cell r="H74">
            <v>0</v>
          </cell>
          <cell r="I74">
            <v>6260.27</v>
          </cell>
          <cell r="J74">
            <v>10453.26</v>
          </cell>
          <cell r="K74">
            <v>4192.99</v>
          </cell>
          <cell r="L74">
            <v>8988.630000000001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478.81</v>
          </cell>
          <cell r="J75">
            <v>1615.05</v>
          </cell>
          <cell r="K75">
            <v>1136.24</v>
          </cell>
          <cell r="L75">
            <v>1615.05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818.01</v>
          </cell>
          <cell r="J76">
            <v>4261.48</v>
          </cell>
          <cell r="K76">
            <v>3443.47</v>
          </cell>
          <cell r="L76">
            <v>4261.48</v>
          </cell>
        </row>
        <row r="77">
          <cell r="A77">
            <v>1401</v>
          </cell>
          <cell r="B77" t="str">
            <v>IVAN ROCHA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2775.91</v>
          </cell>
          <cell r="J77">
            <v>8766.78</v>
          </cell>
          <cell r="K77">
            <v>5990.87</v>
          </cell>
          <cell r="L77">
            <v>8766.78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2186.05</v>
          </cell>
          <cell r="J78">
            <v>8713.33</v>
          </cell>
          <cell r="K78">
            <v>6527.28</v>
          </cell>
          <cell r="L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573.04</v>
          </cell>
          <cell r="J79">
            <v>3366.12</v>
          </cell>
          <cell r="K79">
            <v>2793.08</v>
          </cell>
          <cell r="L79">
            <v>3366.12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785.45</v>
          </cell>
          <cell r="J80">
            <v>4261.48</v>
          </cell>
          <cell r="K80">
            <v>3476.03</v>
          </cell>
          <cell r="L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445.82</v>
          </cell>
          <cell r="D81">
            <v>78.19</v>
          </cell>
          <cell r="E81">
            <v>524.01</v>
          </cell>
          <cell r="F81">
            <v>0</v>
          </cell>
          <cell r="G81">
            <v>0</v>
          </cell>
          <cell r="H81">
            <v>0</v>
          </cell>
          <cell r="I81">
            <v>3201.46</v>
          </cell>
          <cell r="J81">
            <v>8080.45</v>
          </cell>
          <cell r="K81">
            <v>4878.99</v>
          </cell>
          <cell r="L81">
            <v>7556.44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1086.76</v>
          </cell>
          <cell r="J82">
            <v>4208.06</v>
          </cell>
          <cell r="K82">
            <v>3121.3</v>
          </cell>
          <cell r="L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3409.18</v>
          </cell>
          <cell r="G83">
            <v>0</v>
          </cell>
          <cell r="H83">
            <v>3409.18</v>
          </cell>
          <cell r="I83">
            <v>818.01</v>
          </cell>
          <cell r="J83">
            <v>7670.66</v>
          </cell>
          <cell r="K83">
            <v>6852.65</v>
          </cell>
          <cell r="L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1558.59</v>
          </cell>
          <cell r="D84">
            <v>0</v>
          </cell>
          <cell r="E84">
            <v>1558.59</v>
          </cell>
          <cell r="F84">
            <v>0</v>
          </cell>
          <cell r="G84">
            <v>0</v>
          </cell>
          <cell r="H84">
            <v>0</v>
          </cell>
          <cell r="I84">
            <v>6865.61</v>
          </cell>
          <cell r="J84">
            <v>10620.54</v>
          </cell>
          <cell r="K84">
            <v>3754.93</v>
          </cell>
          <cell r="L84">
            <v>9061.95</v>
          </cell>
        </row>
        <row r="85">
          <cell r="A85">
            <v>1637</v>
          </cell>
          <cell r="B85" t="str">
            <v>JOAO VITOR LUSTOSA DE BRITO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2923.72</v>
          </cell>
          <cell r="J85">
            <v>10466.59</v>
          </cell>
          <cell r="K85">
            <v>7542.87</v>
          </cell>
          <cell r="L85">
            <v>10466.59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893.6</v>
          </cell>
          <cell r="J86">
            <v>4488.17</v>
          </cell>
          <cell r="K86">
            <v>3594.57</v>
          </cell>
          <cell r="L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4470.28</v>
          </cell>
          <cell r="J87">
            <v>4470.28</v>
          </cell>
          <cell r="K87">
            <v>0</v>
          </cell>
          <cell r="L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37.7</v>
          </cell>
          <cell r="J88">
            <v>2406.64</v>
          </cell>
          <cell r="K88">
            <v>2368.94</v>
          </cell>
          <cell r="L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817.99</v>
          </cell>
          <cell r="J89">
            <v>4701.99</v>
          </cell>
          <cell r="K89">
            <v>3884</v>
          </cell>
          <cell r="L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381.91</v>
          </cell>
          <cell r="J90">
            <v>1721.96</v>
          </cell>
          <cell r="K90">
            <v>1340.05</v>
          </cell>
          <cell r="L90">
            <v>1721.96</v>
          </cell>
        </row>
        <row r="91">
          <cell r="A91">
            <v>1647</v>
          </cell>
          <cell r="B91" t="str">
            <v>KAMILLA GUIMARAES RODRIGUES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3253.04</v>
          </cell>
          <cell r="J91">
            <v>12593.28</v>
          </cell>
          <cell r="K91">
            <v>9340.24</v>
          </cell>
          <cell r="L91">
            <v>12593.28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1718.58</v>
          </cell>
          <cell r="J92">
            <v>7120.34</v>
          </cell>
          <cell r="K92">
            <v>5401.76</v>
          </cell>
          <cell r="L92">
            <v>7120.34</v>
          </cell>
        </row>
        <row r="93">
          <cell r="A93">
            <v>1406</v>
          </cell>
          <cell r="B93" t="str">
            <v>KARLA RODRIGUES DE MIRANDA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2096.47</v>
          </cell>
          <cell r="J93">
            <v>8766.78</v>
          </cell>
          <cell r="K93">
            <v>6670.31</v>
          </cell>
          <cell r="L93">
            <v>8766.78</v>
          </cell>
        </row>
        <row r="94">
          <cell r="A94">
            <v>1605</v>
          </cell>
          <cell r="B94" t="str">
            <v>KELLE CRISTINA ASSIS DE CASTRO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4124.73</v>
          </cell>
          <cell r="J94">
            <v>15688.17</v>
          </cell>
          <cell r="K94">
            <v>11563.44</v>
          </cell>
          <cell r="L94">
            <v>15688.17</v>
          </cell>
        </row>
        <row r="95">
          <cell r="A95">
            <v>2153</v>
          </cell>
          <cell r="B95" t="str">
            <v>KELLY INÁCIO DE ARAUJO VIEIRA MAIA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556.19</v>
          </cell>
          <cell r="J95">
            <v>3409.19</v>
          </cell>
          <cell r="K95">
            <v>2853</v>
          </cell>
          <cell r="L95">
            <v>3409.19</v>
          </cell>
        </row>
        <row r="96">
          <cell r="A96">
            <v>2182</v>
          </cell>
          <cell r="B96" t="str">
            <v>KELLY MORGANA AFIUNE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16506.51</v>
          </cell>
          <cell r="H96">
            <v>16506.51</v>
          </cell>
          <cell r="I96">
            <v>10679.17</v>
          </cell>
          <cell r="J96">
            <v>40087.24</v>
          </cell>
          <cell r="K96">
            <v>29408.07</v>
          </cell>
          <cell r="L96">
            <v>23580.73</v>
          </cell>
        </row>
        <row r="97">
          <cell r="A97">
            <v>1564</v>
          </cell>
          <cell r="B97" t="str">
            <v>KERITA KIRIAKE VAZ DA FONSECA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1740.45</v>
          </cell>
          <cell r="J97">
            <v>5113.79</v>
          </cell>
          <cell r="K97">
            <v>3373.34</v>
          </cell>
          <cell r="L97">
            <v>5113.79</v>
          </cell>
        </row>
        <row r="98">
          <cell r="A98">
            <v>1444</v>
          </cell>
          <cell r="B98" t="str">
            <v>LARISSA BARBOSA LARANJEIRAS BRANQUINHO</v>
          </cell>
          <cell r="C98">
            <v>0</v>
          </cell>
          <cell r="D98">
            <v>0</v>
          </cell>
          <cell r="E98">
            <v>0</v>
          </cell>
          <cell r="F98">
            <v>3590.54</v>
          </cell>
          <cell r="G98">
            <v>0</v>
          </cell>
          <cell r="H98">
            <v>3590.54</v>
          </cell>
          <cell r="I98">
            <v>2783.39</v>
          </cell>
          <cell r="J98">
            <v>8078.71</v>
          </cell>
          <cell r="K98">
            <v>5295.32</v>
          </cell>
          <cell r="L98">
            <v>4488.17</v>
          </cell>
        </row>
        <row r="99">
          <cell r="A99">
            <v>1604</v>
          </cell>
          <cell r="B99" t="str">
            <v>LARISSA VIEIRA DOS SANTOS E VELOSO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2671.63</v>
          </cell>
          <cell r="J99">
            <v>8766.78</v>
          </cell>
          <cell r="K99">
            <v>6095.15</v>
          </cell>
          <cell r="L99">
            <v>8766.78</v>
          </cell>
        </row>
        <row r="100">
          <cell r="A100">
            <v>2154</v>
          </cell>
          <cell r="B100" t="str">
            <v>LEANDRO EUSTAQUIO PEREIRA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1047.22</v>
          </cell>
          <cell r="J100">
            <v>4368.39</v>
          </cell>
          <cell r="K100">
            <v>3321.17</v>
          </cell>
          <cell r="L100">
            <v>4368.39</v>
          </cell>
        </row>
        <row r="101">
          <cell r="A101">
            <v>1964</v>
          </cell>
          <cell r="B101" t="str">
            <v>LENA MARIA MILHOMEM DE SOUSA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381.91</v>
          </cell>
          <cell r="J101">
            <v>1615.05</v>
          </cell>
          <cell r="K101">
            <v>1233.14</v>
          </cell>
          <cell r="L101">
            <v>1615.05</v>
          </cell>
        </row>
        <row r="102">
          <cell r="A102">
            <v>1380</v>
          </cell>
          <cell r="B102" t="str">
            <v>LILIAN BRAUDES COELHO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1666.44</v>
          </cell>
          <cell r="J102">
            <v>7120.34</v>
          </cell>
          <cell r="K102">
            <v>5453.9</v>
          </cell>
          <cell r="L102">
            <v>7120.34</v>
          </cell>
        </row>
        <row r="103">
          <cell r="A103">
            <v>1644</v>
          </cell>
          <cell r="B103" t="str">
            <v>LILIAN PUREZA DE ASSIS</v>
          </cell>
          <cell r="C103">
            <v>487.93</v>
          </cell>
          <cell r="D103">
            <v>2.81</v>
          </cell>
          <cell r="E103">
            <v>490.74</v>
          </cell>
          <cell r="F103">
            <v>0</v>
          </cell>
          <cell r="G103">
            <v>0</v>
          </cell>
          <cell r="H103">
            <v>0</v>
          </cell>
          <cell r="I103">
            <v>3623.35</v>
          </cell>
          <cell r="J103">
            <v>9257.52</v>
          </cell>
          <cell r="K103">
            <v>5634.17</v>
          </cell>
          <cell r="L103">
            <v>8766.78</v>
          </cell>
        </row>
        <row r="104">
          <cell r="A104">
            <v>1675</v>
          </cell>
          <cell r="B104" t="str">
            <v>LINDOMAR GUIMARAES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2144.05</v>
          </cell>
          <cell r="J104">
            <v>7013.43</v>
          </cell>
          <cell r="K104">
            <v>4869.38</v>
          </cell>
          <cell r="L104">
            <v>7013.43</v>
          </cell>
        </row>
        <row r="105">
          <cell r="A105">
            <v>2175</v>
          </cell>
          <cell r="B105" t="str">
            <v>LINDOMAR MENEZES DE OLIVEIRA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10950.3</v>
          </cell>
          <cell r="J105">
            <v>23580.73</v>
          </cell>
          <cell r="K105">
            <v>12630.43</v>
          </cell>
          <cell r="L105">
            <v>23580.73</v>
          </cell>
        </row>
        <row r="106">
          <cell r="A106">
            <v>2145</v>
          </cell>
          <cell r="B106" t="str">
            <v>LORRANNE SOUZA DA SILVA MEDEIRO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584.63</v>
          </cell>
          <cell r="J106">
            <v>3409.19</v>
          </cell>
          <cell r="K106">
            <v>2824.56</v>
          </cell>
          <cell r="L106">
            <v>3409.19</v>
          </cell>
        </row>
        <row r="107">
          <cell r="A107">
            <v>2138</v>
          </cell>
          <cell r="B107" t="str">
            <v>LUCAS FERNANDES DE ANDRADE</v>
          </cell>
          <cell r="C107">
            <v>3144.1</v>
          </cell>
          <cell r="D107">
            <v>0</v>
          </cell>
          <cell r="E107">
            <v>3144.1</v>
          </cell>
          <cell r="F107">
            <v>0</v>
          </cell>
          <cell r="G107">
            <v>0</v>
          </cell>
          <cell r="H107">
            <v>0</v>
          </cell>
          <cell r="I107">
            <v>15583.7</v>
          </cell>
          <cell r="J107">
            <v>26724.83</v>
          </cell>
          <cell r="K107">
            <v>11141.13</v>
          </cell>
          <cell r="L107">
            <v>23580.730000000003</v>
          </cell>
        </row>
        <row r="108">
          <cell r="A108">
            <v>2156</v>
          </cell>
          <cell r="B108" t="str">
            <v>LUCAS MAGALHÃES DE GOUVEIA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6139.88</v>
          </cell>
          <cell r="J108">
            <v>23687.64</v>
          </cell>
          <cell r="K108">
            <v>17547.76</v>
          </cell>
          <cell r="L108">
            <v>23687.64</v>
          </cell>
        </row>
        <row r="109">
          <cell r="A109">
            <v>1512</v>
          </cell>
          <cell r="B109" t="str">
            <v>LUCELIA DOS SANTOS LIMA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893.6</v>
          </cell>
          <cell r="J109">
            <v>4488.17</v>
          </cell>
          <cell r="K109">
            <v>3594.57</v>
          </cell>
          <cell r="L109">
            <v>4488.17</v>
          </cell>
        </row>
        <row r="110">
          <cell r="A110">
            <v>2162</v>
          </cell>
          <cell r="B110" t="str">
            <v>LUCIA MONTEIRO DA SILVA ARRUDA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478.81</v>
          </cell>
          <cell r="J110">
            <v>1615.05</v>
          </cell>
          <cell r="K110">
            <v>1136.24</v>
          </cell>
          <cell r="L110">
            <v>1615.05</v>
          </cell>
        </row>
        <row r="111">
          <cell r="A111">
            <v>1733</v>
          </cell>
          <cell r="B111" t="str">
            <v>LUCIANA BARBOSA NASCIMENTO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1598.03</v>
          </cell>
          <cell r="J111">
            <v>6575.09</v>
          </cell>
          <cell r="K111">
            <v>4977.06</v>
          </cell>
          <cell r="L111">
            <v>6575.09</v>
          </cell>
        </row>
        <row r="112">
          <cell r="A112">
            <v>1550</v>
          </cell>
          <cell r="B112" t="str">
            <v>LUCIANA RONCATO INACIO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1815.77</v>
          </cell>
          <cell r="J112">
            <v>7556.44</v>
          </cell>
          <cell r="K112">
            <v>5740.67</v>
          </cell>
          <cell r="L112">
            <v>7556.44</v>
          </cell>
        </row>
        <row r="113">
          <cell r="A113">
            <v>1629</v>
          </cell>
          <cell r="B113" t="str">
            <v>LUIS CARLOS SOUZA ARAUJO</v>
          </cell>
          <cell r="C113">
            <v>1343.41</v>
          </cell>
          <cell r="D113">
            <v>0</v>
          </cell>
          <cell r="E113">
            <v>1343.41</v>
          </cell>
          <cell r="F113">
            <v>0</v>
          </cell>
          <cell r="G113">
            <v>0</v>
          </cell>
          <cell r="H113">
            <v>0</v>
          </cell>
          <cell r="I113">
            <v>5931.07</v>
          </cell>
          <cell r="J113">
            <v>9042.16</v>
          </cell>
          <cell r="K113">
            <v>3111.09</v>
          </cell>
          <cell r="L113">
            <v>7698.75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6192.02</v>
          </cell>
          <cell r="J114">
            <v>23580.73</v>
          </cell>
          <cell r="K114">
            <v>17388.71</v>
          </cell>
          <cell r="L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1006.57</v>
          </cell>
          <cell r="J115">
            <v>3409.18</v>
          </cell>
          <cell r="K115">
            <v>2402.61</v>
          </cell>
          <cell r="L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4334.35</v>
          </cell>
          <cell r="J116">
            <v>7120.34</v>
          </cell>
          <cell r="K116">
            <v>2785.99</v>
          </cell>
          <cell r="L116">
            <v>7120.34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2522.22</v>
          </cell>
          <cell r="J117">
            <v>7013.43</v>
          </cell>
          <cell r="K117">
            <v>4491.21</v>
          </cell>
          <cell r="L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5590.06</v>
          </cell>
          <cell r="J118">
            <v>5590.06</v>
          </cell>
          <cell r="K118">
            <v>0</v>
          </cell>
          <cell r="L118">
            <v>5590.06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5113.96</v>
          </cell>
          <cell r="G119">
            <v>0</v>
          </cell>
          <cell r="H119">
            <v>5113.96</v>
          </cell>
          <cell r="I119">
            <v>2200.75</v>
          </cell>
          <cell r="J119">
            <v>13880.740000000002</v>
          </cell>
          <cell r="K119">
            <v>11679.99</v>
          </cell>
          <cell r="L119">
            <v>8766.780000000002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2200.75</v>
          </cell>
          <cell r="J120">
            <v>8766.78</v>
          </cell>
          <cell r="K120">
            <v>6566.03</v>
          </cell>
          <cell r="L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8113.34</v>
          </cell>
          <cell r="J121">
            <v>8113.34</v>
          </cell>
          <cell r="K121">
            <v>0</v>
          </cell>
          <cell r="L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1655.81</v>
          </cell>
          <cell r="J122">
            <v>5812.34</v>
          </cell>
          <cell r="K122">
            <v>4156.53</v>
          </cell>
          <cell r="L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2986.68</v>
          </cell>
          <cell r="J123">
            <v>11624.72</v>
          </cell>
          <cell r="K123">
            <v>8638.04</v>
          </cell>
          <cell r="L123">
            <v>11624.72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1958.59</v>
          </cell>
          <cell r="J124">
            <v>7524.81</v>
          </cell>
          <cell r="K124">
            <v>5566.22</v>
          </cell>
          <cell r="L124">
            <v>7524.81</v>
          </cell>
        </row>
        <row r="125">
          <cell r="A125">
            <v>1718</v>
          </cell>
          <cell r="B125" t="str">
            <v>MARCIO LUIS DE OLIVEIRA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11607.16</v>
          </cell>
          <cell r="J125">
            <v>11607.16</v>
          </cell>
          <cell r="K125">
            <v>0</v>
          </cell>
          <cell r="L125">
            <v>11607.16</v>
          </cell>
        </row>
        <row r="126">
          <cell r="A126">
            <v>1788</v>
          </cell>
          <cell r="B126" t="str">
            <v>MARCOS VINICIUS ARANTES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1358.97</v>
          </cell>
          <cell r="J126">
            <v>5812.34</v>
          </cell>
          <cell r="K126">
            <v>4453.37</v>
          </cell>
          <cell r="L126">
            <v>5812.34</v>
          </cell>
        </row>
        <row r="127">
          <cell r="A127">
            <v>1552</v>
          </cell>
          <cell r="B127" t="str">
            <v>MARCUS VINICIUS MOREIRA TEIXEIRA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893.6</v>
          </cell>
          <cell r="J127">
            <v>4488.17</v>
          </cell>
          <cell r="K127">
            <v>3594.57</v>
          </cell>
          <cell r="L127">
            <v>4488.17</v>
          </cell>
        </row>
        <row r="128">
          <cell r="A128">
            <v>1650</v>
          </cell>
          <cell r="B128" t="str">
            <v>MARIA ANGELICA DE OLIVEIRA PIMENTA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1598.03</v>
          </cell>
          <cell r="J128">
            <v>6682</v>
          </cell>
          <cell r="K128">
            <v>5083.97</v>
          </cell>
          <cell r="L128">
            <v>6682</v>
          </cell>
        </row>
        <row r="129">
          <cell r="A129">
            <v>117</v>
          </cell>
          <cell r="B129" t="str">
            <v>MARIA APARECIDA ALBUQUERQUE PRADO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1850.58</v>
          </cell>
          <cell r="J129">
            <v>6152</v>
          </cell>
          <cell r="K129">
            <v>4301.42</v>
          </cell>
          <cell r="L129">
            <v>6152</v>
          </cell>
        </row>
        <row r="130">
          <cell r="A130">
            <v>1480</v>
          </cell>
          <cell r="B130" t="str">
            <v>MARIA APARECIDA DE ALMEIDA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4611.73</v>
          </cell>
          <cell r="J130">
            <v>15442.48</v>
          </cell>
          <cell r="K130">
            <v>10830.75</v>
          </cell>
          <cell r="L130">
            <v>15442.48</v>
          </cell>
        </row>
        <row r="131">
          <cell r="A131">
            <v>1136</v>
          </cell>
          <cell r="B131" t="str">
            <v>MARIA DE FATIMA ARAUJO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2223.98</v>
          </cell>
          <cell r="J131">
            <v>8851.27</v>
          </cell>
          <cell r="K131">
            <v>6627.29</v>
          </cell>
          <cell r="L131">
            <v>8851.27</v>
          </cell>
        </row>
        <row r="132">
          <cell r="A132">
            <v>34</v>
          </cell>
          <cell r="B132" t="str">
            <v>MARIA LUCIA MACHADO FIGUEIRA</v>
          </cell>
          <cell r="C132">
            <v>2066.82</v>
          </cell>
          <cell r="D132">
            <v>0</v>
          </cell>
          <cell r="E132">
            <v>2066.82</v>
          </cell>
          <cell r="F132">
            <v>0</v>
          </cell>
          <cell r="G132">
            <v>0</v>
          </cell>
          <cell r="H132">
            <v>0</v>
          </cell>
          <cell r="I132">
            <v>8453.59</v>
          </cell>
          <cell r="J132">
            <v>8453.59</v>
          </cell>
          <cell r="K132">
            <v>0</v>
          </cell>
          <cell r="L132">
            <v>6386.77</v>
          </cell>
        </row>
        <row r="133">
          <cell r="A133">
            <v>2157</v>
          </cell>
          <cell r="B133" t="str">
            <v>MARIA PERPETUA DOS SANTOS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818.01</v>
          </cell>
          <cell r="J133">
            <v>4261.48</v>
          </cell>
          <cell r="K133">
            <v>3443.47</v>
          </cell>
          <cell r="L133">
            <v>4261.48</v>
          </cell>
        </row>
        <row r="134">
          <cell r="A134">
            <v>1866</v>
          </cell>
          <cell r="B134" t="str">
            <v>MARIA ROSARIA MULLER</v>
          </cell>
          <cell r="C134">
            <v>701.34</v>
          </cell>
          <cell r="D134">
            <v>0</v>
          </cell>
          <cell r="E134">
            <v>701.34</v>
          </cell>
          <cell r="F134">
            <v>0</v>
          </cell>
          <cell r="G134">
            <v>0</v>
          </cell>
          <cell r="H134">
            <v>0</v>
          </cell>
          <cell r="I134">
            <v>4164.55</v>
          </cell>
          <cell r="J134">
            <v>7714.77</v>
          </cell>
          <cell r="K134">
            <v>3550.22</v>
          </cell>
          <cell r="L134">
            <v>7013.43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6181.33</v>
          </cell>
          <cell r="J135">
            <v>15688.16</v>
          </cell>
          <cell r="K135">
            <v>9506.83</v>
          </cell>
          <cell r="L135">
            <v>15688.16</v>
          </cell>
        </row>
        <row r="136">
          <cell r="A136">
            <v>2180</v>
          </cell>
          <cell r="B136" t="str">
            <v>MELISSA SILVESTRE RODRIGUES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271.93</v>
          </cell>
          <cell r="J136">
            <v>1615.05</v>
          </cell>
          <cell r="K136">
            <v>1343.12</v>
          </cell>
          <cell r="L136">
            <v>1615.05</v>
          </cell>
        </row>
        <row r="137">
          <cell r="A137">
            <v>1770</v>
          </cell>
          <cell r="B137" t="str">
            <v>NALU RIBEIRO MACEDO SANTOS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2821.28</v>
          </cell>
          <cell r="J137">
            <v>7013.43</v>
          </cell>
          <cell r="K137">
            <v>4192.15</v>
          </cell>
          <cell r="L137">
            <v>7013.43</v>
          </cell>
        </row>
        <row r="138">
          <cell r="A138">
            <v>2128</v>
          </cell>
          <cell r="B138" t="str">
            <v>NATHALIA TACIANA LIMA DE MOURA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368.83</v>
          </cell>
          <cell r="J138">
            <v>1615.05</v>
          </cell>
          <cell r="K138">
            <v>1246.22</v>
          </cell>
          <cell r="L138">
            <v>1615.05</v>
          </cell>
        </row>
        <row r="139">
          <cell r="A139">
            <v>2185</v>
          </cell>
          <cell r="B139" t="str">
            <v>NAYHARA BORGES MONTEIRO</v>
          </cell>
          <cell r="C139">
            <v>0</v>
          </cell>
          <cell r="D139">
            <v>0</v>
          </cell>
          <cell r="E139">
            <v>0</v>
          </cell>
          <cell r="F139">
            <v>2500.07</v>
          </cell>
          <cell r="G139">
            <v>0</v>
          </cell>
          <cell r="H139">
            <v>2500.07</v>
          </cell>
          <cell r="I139">
            <v>682.74</v>
          </cell>
          <cell r="J139">
            <v>5909.26</v>
          </cell>
          <cell r="K139">
            <v>5226.52</v>
          </cell>
          <cell r="L139">
            <v>3409.19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2986.68</v>
          </cell>
          <cell r="J140">
            <v>11624.72</v>
          </cell>
          <cell r="K140">
            <v>8638.04</v>
          </cell>
          <cell r="L140">
            <v>11624.72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1718.58</v>
          </cell>
          <cell r="J141">
            <v>7013.43</v>
          </cell>
          <cell r="K141">
            <v>5294.85</v>
          </cell>
          <cell r="L141">
            <v>7013.43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556.19</v>
          </cell>
          <cell r="J142">
            <v>3516.1</v>
          </cell>
          <cell r="K142">
            <v>2959.91</v>
          </cell>
          <cell r="L142">
            <v>3516.1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1358.97</v>
          </cell>
          <cell r="J143">
            <v>5812.34</v>
          </cell>
          <cell r="K143">
            <v>4453.37</v>
          </cell>
          <cell r="L143">
            <v>5812.34</v>
          </cell>
        </row>
        <row r="144">
          <cell r="A144">
            <v>1638</v>
          </cell>
          <cell r="B144" t="str">
            <v>PAULA CARNEIRO BORGES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2096.47</v>
          </cell>
          <cell r="J144">
            <v>8766.78</v>
          </cell>
          <cell r="K144">
            <v>6670.31</v>
          </cell>
          <cell r="L144">
            <v>8766.78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1859.21</v>
          </cell>
          <cell r="J145">
            <v>7524.81</v>
          </cell>
          <cell r="K145">
            <v>5665.6</v>
          </cell>
          <cell r="L145">
            <v>7524.81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1431.63</v>
          </cell>
          <cell r="J146">
            <v>6152</v>
          </cell>
          <cell r="K146">
            <v>4720.37</v>
          </cell>
          <cell r="L146">
            <v>6152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3999.93</v>
          </cell>
          <cell r="J147">
            <v>7120.34</v>
          </cell>
          <cell r="K147">
            <v>3120.41</v>
          </cell>
          <cell r="L147">
            <v>7120.34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2044.34</v>
          </cell>
          <cell r="J148">
            <v>8873.69</v>
          </cell>
          <cell r="K148">
            <v>6829.35</v>
          </cell>
          <cell r="L148">
            <v>8873.69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3656.14</v>
          </cell>
          <cell r="J149">
            <v>10407.83</v>
          </cell>
          <cell r="K149">
            <v>6751.69</v>
          </cell>
          <cell r="L149">
            <v>10407.83</v>
          </cell>
        </row>
        <row r="150">
          <cell r="A150">
            <v>1947</v>
          </cell>
          <cell r="B150" t="str">
            <v>RAYSSA LOPES CESAR</v>
          </cell>
          <cell r="C150">
            <v>852.3</v>
          </cell>
          <cell r="D150">
            <v>0</v>
          </cell>
          <cell r="E150">
            <v>852.3</v>
          </cell>
          <cell r="F150">
            <v>0</v>
          </cell>
          <cell r="G150">
            <v>0</v>
          </cell>
          <cell r="H150">
            <v>0</v>
          </cell>
          <cell r="I150">
            <v>3905.66</v>
          </cell>
          <cell r="J150">
            <v>6108.35</v>
          </cell>
          <cell r="K150">
            <v>2202.69</v>
          </cell>
          <cell r="L150">
            <v>5256.05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818.01</v>
          </cell>
          <cell r="J151">
            <v>4261.48</v>
          </cell>
          <cell r="K151">
            <v>3443.47</v>
          </cell>
          <cell r="L151">
            <v>4261.48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785.45</v>
          </cell>
          <cell r="J152">
            <v>4261.48</v>
          </cell>
          <cell r="K152">
            <v>3476.03</v>
          </cell>
          <cell r="L152">
            <v>4261.48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584.63</v>
          </cell>
          <cell r="J153">
            <v>3409.19</v>
          </cell>
          <cell r="K153">
            <v>2824.56</v>
          </cell>
          <cell r="L153">
            <v>3409.19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1055.99</v>
          </cell>
          <cell r="J154">
            <v>3409.19</v>
          </cell>
          <cell r="K154">
            <v>2353.2</v>
          </cell>
          <cell r="L154">
            <v>3409.19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7149.93</v>
          </cell>
          <cell r="J155">
            <v>7149.93</v>
          </cell>
          <cell r="K155">
            <v>0</v>
          </cell>
          <cell r="L155">
            <v>7149.93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2680.56</v>
          </cell>
          <cell r="J156">
            <v>8980.6</v>
          </cell>
          <cell r="K156">
            <v>6300.04</v>
          </cell>
          <cell r="L156">
            <v>8980.6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1991.89</v>
          </cell>
          <cell r="J157">
            <v>7120.34</v>
          </cell>
          <cell r="K157">
            <v>5128.45</v>
          </cell>
          <cell r="L157">
            <v>7120.34</v>
          </cell>
        </row>
        <row r="158">
          <cell r="A158">
            <v>2181</v>
          </cell>
          <cell r="B158" t="str">
            <v>RODRIGO MACHADO DE ALMEIDA</v>
          </cell>
          <cell r="C158">
            <v>0</v>
          </cell>
          <cell r="D158">
            <v>0</v>
          </cell>
          <cell r="E158">
            <v>0</v>
          </cell>
          <cell r="F158">
            <v>6974.81</v>
          </cell>
          <cell r="G158">
            <v>0</v>
          </cell>
          <cell r="H158">
            <v>6974.81</v>
          </cell>
          <cell r="I158">
            <v>2529.99</v>
          </cell>
          <cell r="J158">
            <v>16938.83</v>
          </cell>
          <cell r="K158">
            <v>14408.84</v>
          </cell>
          <cell r="L158">
            <v>9964.02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0</v>
          </cell>
          <cell r="F159">
            <v>7057.19</v>
          </cell>
          <cell r="G159">
            <v>0</v>
          </cell>
          <cell r="H159">
            <v>7057.19</v>
          </cell>
          <cell r="I159">
            <v>3507.43</v>
          </cell>
          <cell r="J159">
            <v>17641.21</v>
          </cell>
          <cell r="K159">
            <v>14133.779999999999</v>
          </cell>
          <cell r="L159">
            <v>10584.02</v>
          </cell>
        </row>
        <row r="160">
          <cell r="A160">
            <v>2173</v>
          </cell>
          <cell r="B160" t="str">
            <v>ROMULO MACHADO CARLOS LEMES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282.57</v>
          </cell>
          <cell r="J160">
            <v>2406.64</v>
          </cell>
          <cell r="K160">
            <v>2124.07</v>
          </cell>
          <cell r="L160">
            <v>2406.64</v>
          </cell>
        </row>
        <row r="161">
          <cell r="A161">
            <v>1709</v>
          </cell>
          <cell r="B161" t="str">
            <v>RONALDO MOURA BRANDAO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2096.47</v>
          </cell>
          <cell r="J161">
            <v>8766.78</v>
          </cell>
          <cell r="K161">
            <v>6670.31</v>
          </cell>
          <cell r="L161">
            <v>8766.78</v>
          </cell>
        </row>
        <row r="162">
          <cell r="A162">
            <v>2186</v>
          </cell>
          <cell r="B162" t="str">
            <v>RONY MARCO MAGALHAES CANEDO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457.13</v>
          </cell>
          <cell r="J162">
            <v>1721.96</v>
          </cell>
          <cell r="K162">
            <v>1264.83</v>
          </cell>
          <cell r="L162">
            <v>1721.96</v>
          </cell>
        </row>
        <row r="163">
          <cell r="A163">
            <v>1143</v>
          </cell>
          <cell r="B163" t="str">
            <v>ROSANGELA LOCATELLI ESTEVES SILVA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2110.94</v>
          </cell>
          <cell r="J163">
            <v>5861.24</v>
          </cell>
          <cell r="K163">
            <v>3750.3</v>
          </cell>
          <cell r="L163">
            <v>5861.24</v>
          </cell>
        </row>
        <row r="164">
          <cell r="A164">
            <v>1144</v>
          </cell>
          <cell r="B164" t="str">
            <v>RUTH MARIA E SILVA MACHADO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2198.72</v>
          </cell>
          <cell r="J164">
            <v>5958.16</v>
          </cell>
          <cell r="K164">
            <v>3759.44</v>
          </cell>
          <cell r="L164">
            <v>5958.16</v>
          </cell>
        </row>
        <row r="165">
          <cell r="A165">
            <v>1563</v>
          </cell>
          <cell r="B165" t="str">
            <v>RUTINEIA PEREIRA ALMEIDA AMARAL</v>
          </cell>
          <cell r="C165">
            <v>839.55</v>
          </cell>
          <cell r="D165">
            <v>0</v>
          </cell>
          <cell r="E165">
            <v>839.55</v>
          </cell>
          <cell r="F165">
            <v>0</v>
          </cell>
          <cell r="G165">
            <v>0</v>
          </cell>
          <cell r="H165">
            <v>0</v>
          </cell>
          <cell r="I165">
            <v>5546.52</v>
          </cell>
          <cell r="J165">
            <v>13432.83</v>
          </cell>
          <cell r="K165">
            <v>7886.31</v>
          </cell>
          <cell r="L165">
            <v>12593.28</v>
          </cell>
        </row>
        <row r="166">
          <cell r="A166">
            <v>2170</v>
          </cell>
          <cell r="B166" t="str">
            <v>SALMO DIOMAR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282.57</v>
          </cell>
          <cell r="J166">
            <v>2406.64</v>
          </cell>
          <cell r="K166">
            <v>2124.07</v>
          </cell>
          <cell r="L166">
            <v>2406.64</v>
          </cell>
        </row>
        <row r="167">
          <cell r="A167">
            <v>1844</v>
          </cell>
          <cell r="B167" t="str">
            <v>SAMARA NOGUEIRA DE SOUZA</v>
          </cell>
          <cell r="C167">
            <v>1136.4</v>
          </cell>
          <cell r="D167">
            <v>0</v>
          </cell>
          <cell r="E167">
            <v>1136.4</v>
          </cell>
          <cell r="F167">
            <v>0</v>
          </cell>
          <cell r="G167">
            <v>0</v>
          </cell>
          <cell r="H167">
            <v>0</v>
          </cell>
          <cell r="I167">
            <v>4945.69</v>
          </cell>
          <cell r="J167">
            <v>5030.11</v>
          </cell>
          <cell r="K167">
            <v>84.42</v>
          </cell>
          <cell r="L167">
            <v>3893.7099999999996</v>
          </cell>
        </row>
        <row r="168">
          <cell r="A168">
            <v>1626</v>
          </cell>
          <cell r="B168" t="str">
            <v>SANDRA MORETE BARBOSA DE SIQUEIRA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2594.06</v>
          </cell>
          <cell r="J168">
            <v>8649.84</v>
          </cell>
          <cell r="K168">
            <v>6055.78</v>
          </cell>
          <cell r="L168">
            <v>8649.84</v>
          </cell>
        </row>
        <row r="169">
          <cell r="A169">
            <v>84</v>
          </cell>
          <cell r="B169" t="str">
            <v>SARKIS NABI CURI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282.57</v>
          </cell>
          <cell r="J169">
            <v>2406.64</v>
          </cell>
          <cell r="K169">
            <v>2124.07</v>
          </cell>
          <cell r="L169">
            <v>2406.64</v>
          </cell>
        </row>
        <row r="170">
          <cell r="A170">
            <v>1213</v>
          </cell>
          <cell r="B170" t="str">
            <v>SAULO DE TARSO GARCIA VITOY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2926.56</v>
          </cell>
          <cell r="J170">
            <v>10070.93</v>
          </cell>
          <cell r="K170">
            <v>7144.37</v>
          </cell>
          <cell r="L170">
            <v>10070.93</v>
          </cell>
        </row>
        <row r="171">
          <cell r="A171">
            <v>1898</v>
          </cell>
          <cell r="B171" t="str">
            <v>SERGIO WILLIAN DE GODOY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1075.66</v>
          </cell>
          <cell r="J171">
            <v>4261.48</v>
          </cell>
          <cell r="K171">
            <v>3185.82</v>
          </cell>
          <cell r="L171">
            <v>4261.48</v>
          </cell>
        </row>
        <row r="172">
          <cell r="A172">
            <v>1541</v>
          </cell>
          <cell r="B172" t="str">
            <v>SILVANA EMIDIO SOUZA</v>
          </cell>
          <cell r="C172">
            <v>1363.67</v>
          </cell>
          <cell r="D172">
            <v>0</v>
          </cell>
          <cell r="E172">
            <v>1363.67</v>
          </cell>
          <cell r="F172">
            <v>0</v>
          </cell>
          <cell r="G172">
            <v>0</v>
          </cell>
          <cell r="H172">
            <v>0</v>
          </cell>
          <cell r="I172">
            <v>6100.5</v>
          </cell>
          <cell r="J172">
            <v>10272.71</v>
          </cell>
          <cell r="K172">
            <v>4172.21</v>
          </cell>
          <cell r="L172">
            <v>8909.039999999999</v>
          </cell>
        </row>
        <row r="173">
          <cell r="A173">
            <v>1989</v>
          </cell>
          <cell r="B173" t="str">
            <v>SILVIO CARLOS CORREIA ROSA</v>
          </cell>
          <cell r="C173">
            <v>987.06</v>
          </cell>
          <cell r="D173">
            <v>0</v>
          </cell>
          <cell r="E173">
            <v>987.06</v>
          </cell>
          <cell r="F173">
            <v>0</v>
          </cell>
          <cell r="G173">
            <v>0</v>
          </cell>
          <cell r="H173">
            <v>0</v>
          </cell>
          <cell r="I173">
            <v>4369.28</v>
          </cell>
          <cell r="J173">
            <v>6212.81</v>
          </cell>
          <cell r="K173">
            <v>1843.53</v>
          </cell>
          <cell r="L173">
            <v>5225.75</v>
          </cell>
        </row>
        <row r="174">
          <cell r="A174">
            <v>1433</v>
          </cell>
          <cell r="B174" t="str">
            <v>SUELI CHICAROLI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2347.32</v>
          </cell>
          <cell r="J174">
            <v>9299.76</v>
          </cell>
          <cell r="K174">
            <v>6952.44</v>
          </cell>
          <cell r="L174">
            <v>9299.76</v>
          </cell>
        </row>
        <row r="175">
          <cell r="A175">
            <v>1660</v>
          </cell>
          <cell r="B175" t="str">
            <v>TACILDA AQUINO DE ARAUJO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1450.5</v>
          </cell>
          <cell r="J175">
            <v>5113.79</v>
          </cell>
          <cell r="K175">
            <v>3663.29</v>
          </cell>
          <cell r="L175">
            <v>5113.79</v>
          </cell>
        </row>
        <row r="176">
          <cell r="A176">
            <v>1945</v>
          </cell>
          <cell r="B176" t="str">
            <v>TAYNARA ALVES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788.36</v>
          </cell>
          <cell r="J176">
            <v>3409.19</v>
          </cell>
          <cell r="K176">
            <v>2620.83</v>
          </cell>
          <cell r="L176">
            <v>3409.19</v>
          </cell>
        </row>
        <row r="177">
          <cell r="A177">
            <v>1446</v>
          </cell>
          <cell r="B177" t="str">
            <v>THIAGO AUGUSTO MENDES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1598.03</v>
          </cell>
          <cell r="J177">
            <v>6575.09</v>
          </cell>
          <cell r="K177">
            <v>4977.06</v>
          </cell>
          <cell r="L177">
            <v>6575.09</v>
          </cell>
        </row>
        <row r="178">
          <cell r="A178">
            <v>2146</v>
          </cell>
          <cell r="B178" t="str">
            <v>TONY HELTON DE OLIVEIRA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3137.06</v>
          </cell>
          <cell r="J178">
            <v>5812.34</v>
          </cell>
          <cell r="K178">
            <v>2675.28</v>
          </cell>
          <cell r="L178">
            <v>5812.34</v>
          </cell>
        </row>
        <row r="179">
          <cell r="A179">
            <v>2184</v>
          </cell>
          <cell r="B179" t="str">
            <v>VALDERI BORGES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6244.16</v>
          </cell>
          <cell r="J179">
            <v>23580.73</v>
          </cell>
          <cell r="K179">
            <v>17336.57</v>
          </cell>
          <cell r="L179">
            <v>23580.73</v>
          </cell>
        </row>
        <row r="180">
          <cell r="A180">
            <v>1381</v>
          </cell>
          <cell r="B180" t="str">
            <v>VANESSA DE FATIMA LUCAS DE SOUZA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3271.04</v>
          </cell>
          <cell r="J180">
            <v>12593.28</v>
          </cell>
          <cell r="K180">
            <v>9322.24</v>
          </cell>
          <cell r="L180">
            <v>12593.28</v>
          </cell>
        </row>
        <row r="181">
          <cell r="A181">
            <v>2100</v>
          </cell>
          <cell r="B181" t="str">
            <v>VANESSA MACHADO LAMAR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1408.44</v>
          </cell>
          <cell r="J181">
            <v>5812.34</v>
          </cell>
          <cell r="K181">
            <v>4403.9</v>
          </cell>
          <cell r="L181">
            <v>5812.34</v>
          </cell>
        </row>
        <row r="182">
          <cell r="A182">
            <v>1720</v>
          </cell>
          <cell r="B182" t="str">
            <v>VANIA DO BOMFIM MAHNIC RIOS</v>
          </cell>
          <cell r="C182">
            <v>560.98</v>
          </cell>
          <cell r="D182">
            <v>2.81</v>
          </cell>
          <cell r="E182">
            <v>563.79</v>
          </cell>
          <cell r="F182">
            <v>0</v>
          </cell>
          <cell r="G182">
            <v>0</v>
          </cell>
          <cell r="H182">
            <v>0</v>
          </cell>
          <cell r="I182">
            <v>4375.89</v>
          </cell>
          <cell r="J182">
            <v>11589.55</v>
          </cell>
          <cell r="K182">
            <v>7213.66</v>
          </cell>
          <cell r="L182">
            <v>11025.759999999998</v>
          </cell>
        </row>
        <row r="183">
          <cell r="A183">
            <v>2183</v>
          </cell>
          <cell r="B183" t="str">
            <v>VINYCIOS FERREIRA DE ABREU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2986.68</v>
          </cell>
          <cell r="J183">
            <v>11624.72</v>
          </cell>
          <cell r="K183">
            <v>8638.04</v>
          </cell>
          <cell r="L183">
            <v>11624.72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4554.36</v>
          </cell>
          <cell r="J184">
            <v>4554.36</v>
          </cell>
          <cell r="K184">
            <v>0</v>
          </cell>
          <cell r="L184">
            <v>4554.36</v>
          </cell>
        </row>
        <row r="185">
          <cell r="A185">
            <v>1865</v>
          </cell>
          <cell r="B185" t="str">
            <v>WALQUIRIA OLIVEIRA PIRES</v>
          </cell>
          <cell r="C185">
            <v>0</v>
          </cell>
          <cell r="D185">
            <v>0</v>
          </cell>
          <cell r="E185">
            <v>0</v>
          </cell>
          <cell r="F185">
            <v>4602.56</v>
          </cell>
          <cell r="G185">
            <v>0</v>
          </cell>
          <cell r="H185">
            <v>4602.56</v>
          </cell>
          <cell r="I185">
            <v>1941.52</v>
          </cell>
          <cell r="J185">
            <v>11284.560000000001</v>
          </cell>
          <cell r="K185">
            <v>9343.04</v>
          </cell>
          <cell r="L185">
            <v>6682.000000000001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1666.44</v>
          </cell>
          <cell r="J186">
            <v>7013.43</v>
          </cell>
          <cell r="K186">
            <v>5346.99</v>
          </cell>
          <cell r="L186">
            <v>7013.43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631.28</v>
          </cell>
          <cell r="J187">
            <v>3409.19</v>
          </cell>
          <cell r="K187">
            <v>2777.91</v>
          </cell>
          <cell r="L187">
            <v>3409.19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556.19</v>
          </cell>
          <cell r="J188">
            <v>3409.19</v>
          </cell>
          <cell r="K188">
            <v>2853</v>
          </cell>
          <cell r="L188">
            <v>3409.19</v>
          </cell>
        </row>
        <row r="189">
          <cell r="B189" t="str">
            <v>Total por colunas</v>
          </cell>
          <cell r="C189">
            <v>25937.329999999998</v>
          </cell>
          <cell r="D189">
            <v>232.6</v>
          </cell>
          <cell r="E189">
            <v>26169.929999999997</v>
          </cell>
          <cell r="F189">
            <v>48930.990000000005</v>
          </cell>
          <cell r="G189">
            <v>16506.51</v>
          </cell>
          <cell r="H189">
            <v>65437.5</v>
          </cell>
          <cell r="I189">
            <v>502955.8200000002</v>
          </cell>
          <cell r="J189">
            <v>1487561.76</v>
          </cell>
          <cell r="K189">
            <v>984605.9400000002</v>
          </cell>
          <cell r="L189">
            <v>1395954.33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VLOOKUP($A5,'[1]Planilha1'!$A$1:$O$189,12,0)</f>
        <v>11624.72</v>
      </c>
      <c r="K5" s="18">
        <f>VLOOKUP($A5,'[1]Planilha1'!$A$1:$O$189,5,0)</f>
        <v>0</v>
      </c>
      <c r="L5" s="18">
        <f>VLOOKUP($A5,'[1]Planilha1'!$A$1:$O$189,8,0)</f>
        <v>0</v>
      </c>
      <c r="M5" s="18">
        <f>VLOOKUP($A5,'[1]Planilha1'!$A$1:$O$189,10,0)</f>
        <v>11624.72</v>
      </c>
      <c r="N5" s="18">
        <f>VLOOKUP($A5,'[1]Planilha1'!$A$1:$O$189,9,0)</f>
        <v>2934.54</v>
      </c>
      <c r="O5" s="18">
        <f>VLOOKUP($A5,'[1]Planilha1'!$A$1:$O$189,11,0)</f>
        <v>8690.18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VLOOKUP($A6,'[1]Planilha1'!$A$1:$O$189,12,0)</f>
        <v>8812.78</v>
      </c>
      <c r="K6" s="18">
        <f>VLOOKUP($A6,'[1]Planilha1'!$A$1:$O$189,5,0)</f>
        <v>0</v>
      </c>
      <c r="L6" s="18">
        <f>VLOOKUP($A6,'[1]Planilha1'!$A$1:$O$189,8,0)</f>
        <v>0</v>
      </c>
      <c r="M6" s="18">
        <f>VLOOKUP($A6,'[1]Planilha1'!$A$1:$O$189,10,0)</f>
        <v>8812.78</v>
      </c>
      <c r="N6" s="18">
        <f>VLOOKUP($A6,'[1]Planilha1'!$A$1:$O$189,9,0)</f>
        <v>2142.47</v>
      </c>
      <c r="O6" s="18">
        <f>VLOOKUP($A6,'[1]Planilha1'!$A$1:$O$189,11,0)</f>
        <v>6670.31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VLOOKUP($A7,'[1]Planilha1'!$A$1:$O$189,12,0)</f>
        <v>3409.19</v>
      </c>
      <c r="K7" s="18">
        <f>VLOOKUP($A7,'[1]Planilha1'!$A$1:$O$189,5,0)</f>
        <v>0</v>
      </c>
      <c r="L7" s="18">
        <f>VLOOKUP($A7,'[1]Planilha1'!$A$1:$O$189,8,0)</f>
        <v>0</v>
      </c>
      <c r="M7" s="18">
        <f>VLOOKUP($A7,'[1]Planilha1'!$A$1:$O$189,10,0)</f>
        <v>3409.19</v>
      </c>
      <c r="N7" s="18">
        <f>VLOOKUP($A7,'[1]Planilha1'!$A$1:$O$189,9,0)</f>
        <v>805.67</v>
      </c>
      <c r="O7" s="18">
        <f>VLOOKUP($A7,'[1]Planilha1'!$A$1:$O$189,11,0)</f>
        <v>2603.52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VLOOKUP($A8,'[1]Planilha1'!$A$1:$O$189,12,0)</f>
        <v>8291.29</v>
      </c>
      <c r="K8" s="18">
        <f>VLOOKUP($A8,'[1]Planilha1'!$A$1:$O$189,5,0)</f>
        <v>1558.5</v>
      </c>
      <c r="L8" s="18">
        <f>VLOOKUP($A8,'[1]Planilha1'!$A$1:$O$189,8,0)</f>
        <v>0</v>
      </c>
      <c r="M8" s="18">
        <f>VLOOKUP($A8,'[1]Planilha1'!$A$1:$O$189,10,0)</f>
        <v>9849.79</v>
      </c>
      <c r="N8" s="18">
        <f>VLOOKUP($A8,'[1]Planilha1'!$A$1:$O$189,9,0)</f>
        <v>7569.01</v>
      </c>
      <c r="O8" s="18">
        <f>VLOOKUP($A8,'[1]Planilha1'!$A$1:$O$189,11,0)</f>
        <v>2280.78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VLOOKUP($A9,'[1]Planilha1'!$A$1:$O$189,12,0)</f>
        <v>6682</v>
      </c>
      <c r="K9" s="18">
        <f>VLOOKUP($A9,'[1]Planilha1'!$A$1:$O$189,5,0)</f>
        <v>0</v>
      </c>
      <c r="L9" s="18">
        <f>VLOOKUP($A9,'[1]Planilha1'!$A$1:$O$189,8,0)</f>
        <v>0</v>
      </c>
      <c r="M9" s="18">
        <f>VLOOKUP($A9,'[1]Planilha1'!$A$1:$O$189,10,0)</f>
        <v>6682</v>
      </c>
      <c r="N9" s="18">
        <f>VLOOKUP($A9,'[1]Planilha1'!$A$1:$O$189,9,0)</f>
        <v>1545.9</v>
      </c>
      <c r="O9" s="18">
        <f>VLOOKUP($A9,'[1]Planilha1'!$A$1:$O$189,11,0)</f>
        <v>5136.1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VLOOKUP($A10,'[1]Planilha1'!$A$1:$O$189,12,0)</f>
        <v>8955.05</v>
      </c>
      <c r="K10" s="18">
        <f>VLOOKUP($A10,'[1]Planilha1'!$A$1:$O$189,5,0)</f>
        <v>1558.59</v>
      </c>
      <c r="L10" s="18">
        <f>VLOOKUP($A10,'[1]Planilha1'!$A$1:$O$189,8,0)</f>
        <v>0</v>
      </c>
      <c r="M10" s="18">
        <f>VLOOKUP($A10,'[1]Planilha1'!$A$1:$O$189,10,0)</f>
        <v>10513.64</v>
      </c>
      <c r="N10" s="18">
        <f>VLOOKUP($A10,'[1]Planilha1'!$A$1:$O$189,9,0)</f>
        <v>6843.48</v>
      </c>
      <c r="O10" s="18">
        <f>VLOOKUP($A10,'[1]Planilha1'!$A$1:$O$189,11,0)</f>
        <v>3670.16</v>
      </c>
    </row>
    <row r="11" spans="1:15" s="13" customFormat="1" ht="15" customHeight="1">
      <c r="A11" s="23">
        <v>2167</v>
      </c>
      <c r="B11" s="23" t="s">
        <v>39</v>
      </c>
      <c r="C11" s="20">
        <v>43591</v>
      </c>
      <c r="D11" s="19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VLOOKUP($A11,'[1]Planilha1'!$A$1:$O$189,12,0)</f>
        <v>3409.19</v>
      </c>
      <c r="K11" s="18">
        <f>VLOOKUP($A11,'[1]Planilha1'!$A$1:$O$189,5,0)</f>
        <v>0</v>
      </c>
      <c r="L11" s="18">
        <f>VLOOKUP($A11,'[1]Planilha1'!$A$1:$O$189,8,0)</f>
        <v>0</v>
      </c>
      <c r="M11" s="18">
        <f>VLOOKUP($A11,'[1]Planilha1'!$A$1:$O$189,10,0)</f>
        <v>3409.19</v>
      </c>
      <c r="N11" s="18">
        <f>VLOOKUP($A11,'[1]Planilha1'!$A$1:$O$189,9,0)</f>
        <v>556.19</v>
      </c>
      <c r="O11" s="18">
        <f>VLOOKUP($A11,'[1]Planilha1'!$A$1:$O$189,11,0)</f>
        <v>2853</v>
      </c>
    </row>
    <row r="12" spans="1:15" s="13" customFormat="1" ht="15">
      <c r="A12" s="14">
        <v>1768</v>
      </c>
      <c r="B12" s="15" t="s">
        <v>40</v>
      </c>
      <c r="C12" s="22" t="s">
        <v>41</v>
      </c>
      <c r="D12" s="17" t="s">
        <v>32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>VLOOKUP($A12,'[1]Planilha1'!$A$1:$O$189,12,0)</f>
        <v>7120.34</v>
      </c>
      <c r="K12" s="18">
        <f>VLOOKUP($A12,'[1]Planilha1'!$A$1:$O$189,5,0)</f>
        <v>0</v>
      </c>
      <c r="L12" s="18">
        <f>VLOOKUP($A12,'[1]Planilha1'!$A$1:$O$189,8,0)</f>
        <v>0</v>
      </c>
      <c r="M12" s="18">
        <f>VLOOKUP($A12,'[1]Planilha1'!$A$1:$O$189,10,0)</f>
        <v>7120.34</v>
      </c>
      <c r="N12" s="18">
        <f>VLOOKUP($A12,'[1]Planilha1'!$A$1:$O$189,9,0)</f>
        <v>1614.3</v>
      </c>
      <c r="O12" s="18">
        <f>VLOOKUP($A12,'[1]Planilha1'!$A$1:$O$189,11,0)</f>
        <v>5506.04</v>
      </c>
    </row>
    <row r="13" spans="1:15" s="13" customFormat="1" ht="15" customHeight="1">
      <c r="A13" s="14">
        <v>1832</v>
      </c>
      <c r="B13" s="15" t="s">
        <v>43</v>
      </c>
      <c r="C13" s="22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>VLOOKUP($A13,'[1]Planilha1'!$A$1:$O$189,12,0)</f>
        <v>8713.33</v>
      </c>
      <c r="K13" s="18">
        <f>VLOOKUP($A13,'[1]Planilha1'!$A$1:$O$189,5,0)</f>
        <v>0</v>
      </c>
      <c r="L13" s="18">
        <f>VLOOKUP($A13,'[1]Planilha1'!$A$1:$O$189,8,0)</f>
        <v>0</v>
      </c>
      <c r="M13" s="18">
        <f>VLOOKUP($A13,'[1]Planilha1'!$A$1:$O$189,10,0)</f>
        <v>8713.33</v>
      </c>
      <c r="N13" s="18">
        <f>VLOOKUP($A13,'[1]Planilha1'!$A$1:$O$189,9,0)</f>
        <v>2186.05</v>
      </c>
      <c r="O13" s="18">
        <f>VLOOKUP($A13,'[1]Planilha1'!$A$1:$O$189,11,0)</f>
        <v>6527.28</v>
      </c>
    </row>
    <row r="14" spans="1:15" s="13" customFormat="1" ht="15" customHeight="1">
      <c r="A14" s="14">
        <v>2130</v>
      </c>
      <c r="B14" s="15" t="s">
        <v>47</v>
      </c>
      <c r="C14" s="22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>VLOOKUP($A14,'[1]Planilha1'!$A$1:$O$189,12,0)</f>
        <v>10647.57</v>
      </c>
      <c r="K14" s="18">
        <f>VLOOKUP($A14,'[1]Planilha1'!$A$1:$O$189,5,0)</f>
        <v>0</v>
      </c>
      <c r="L14" s="18">
        <f>VLOOKUP($A14,'[1]Planilha1'!$A$1:$O$189,8,0)</f>
        <v>0</v>
      </c>
      <c r="M14" s="18">
        <f>VLOOKUP($A14,'[1]Planilha1'!$A$1:$O$189,10,0)</f>
        <v>10647.57</v>
      </c>
      <c r="N14" s="18">
        <f>VLOOKUP($A14,'[1]Planilha1'!$A$1:$O$189,9,0)</f>
        <v>2724.54</v>
      </c>
      <c r="O14" s="18">
        <f>VLOOKUP($A14,'[1]Planilha1'!$A$1:$O$189,11,0)</f>
        <v>7923.03</v>
      </c>
    </row>
    <row r="15" spans="1:15" s="13" customFormat="1" ht="15">
      <c r="A15" s="14">
        <v>1280</v>
      </c>
      <c r="B15" s="15" t="s">
        <v>53</v>
      </c>
      <c r="C15" s="22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>VLOOKUP($A15,'[1]Planilha1'!$A$1:$O$189,12,0)</f>
        <v>5228.41</v>
      </c>
      <c r="K15" s="18">
        <f>VLOOKUP($A15,'[1]Planilha1'!$A$1:$O$189,5,0)</f>
        <v>0</v>
      </c>
      <c r="L15" s="18">
        <f>VLOOKUP($A15,'[1]Planilha1'!$A$1:$O$189,8,0)</f>
        <v>0</v>
      </c>
      <c r="M15" s="18">
        <f>VLOOKUP($A15,'[1]Planilha1'!$A$1:$O$189,10,0)</f>
        <v>5228.41</v>
      </c>
      <c r="N15" s="18">
        <f>VLOOKUP($A15,'[1]Planilha1'!$A$1:$O$189,9,0)</f>
        <v>738.7</v>
      </c>
      <c r="O15" s="18">
        <f>VLOOKUP($A15,'[1]Planilha1'!$A$1:$O$189,11,0)</f>
        <v>4489.71</v>
      </c>
    </row>
    <row r="16" spans="1:15" s="13" customFormat="1" ht="15">
      <c r="A16" s="14">
        <v>1120</v>
      </c>
      <c r="B16" s="15" t="s">
        <v>57</v>
      </c>
      <c r="C16" s="22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>VLOOKUP($A16,'[1]Planilha1'!$A$1:$O$189,12,0)</f>
        <v>5909.7</v>
      </c>
      <c r="K16" s="18">
        <f>VLOOKUP($A16,'[1]Planilha1'!$A$1:$O$189,5,0)</f>
        <v>0</v>
      </c>
      <c r="L16" s="18">
        <f>VLOOKUP($A16,'[1]Planilha1'!$A$1:$O$189,8,0)</f>
        <v>0</v>
      </c>
      <c r="M16" s="18">
        <f>VLOOKUP($A16,'[1]Planilha1'!$A$1:$O$189,10,0)</f>
        <v>5909.7</v>
      </c>
      <c r="N16" s="18">
        <f>VLOOKUP($A16,'[1]Planilha1'!$A$1:$O$189,9,0)</f>
        <v>1397.71</v>
      </c>
      <c r="O16" s="18">
        <f>VLOOKUP($A16,'[1]Planilha1'!$A$1:$O$189,11,0)</f>
        <v>4511.99</v>
      </c>
    </row>
    <row r="17" spans="1:15" s="13" customFormat="1" ht="15">
      <c r="A17" s="14">
        <v>1631</v>
      </c>
      <c r="B17" s="15" t="s">
        <v>60</v>
      </c>
      <c r="C17" s="22" t="s">
        <v>25</v>
      </c>
      <c r="D17" s="17" t="s">
        <v>26</v>
      </c>
      <c r="E17" s="17" t="s">
        <v>27</v>
      </c>
      <c r="F17" s="17" t="s">
        <v>18</v>
      </c>
      <c r="G17" s="17" t="s">
        <v>19</v>
      </c>
      <c r="H17" s="17"/>
      <c r="I17" s="17" t="s">
        <v>20</v>
      </c>
      <c r="J17" s="18">
        <f>VLOOKUP($A17,'[1]Planilha1'!$A$1:$O$189,12,0)</f>
        <v>8766.78</v>
      </c>
      <c r="K17" s="18">
        <f>VLOOKUP($A17,'[1]Planilha1'!$A$1:$O$189,5,0)</f>
        <v>0</v>
      </c>
      <c r="L17" s="18">
        <f>VLOOKUP($A17,'[1]Planilha1'!$A$1:$O$189,8,0)</f>
        <v>0</v>
      </c>
      <c r="M17" s="18">
        <f>VLOOKUP($A17,'[1]Planilha1'!$A$1:$O$189,10,0)</f>
        <v>8766.78</v>
      </c>
      <c r="N17" s="18">
        <f>VLOOKUP($A17,'[1]Planilha1'!$A$1:$O$189,9,0)</f>
        <v>2200.75</v>
      </c>
      <c r="O17" s="18">
        <f>VLOOKUP($A17,'[1]Planilha1'!$A$1:$O$189,11,0)</f>
        <v>6566.03</v>
      </c>
    </row>
    <row r="18" spans="1:15" s="13" customFormat="1" ht="15" customHeight="1">
      <c r="A18" s="14">
        <v>2116</v>
      </c>
      <c r="B18" s="15" t="s">
        <v>61</v>
      </c>
      <c r="C18" s="22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23</v>
      </c>
      <c r="J18" s="18">
        <f>VLOOKUP($A18,'[1]Planilha1'!$A$1:$O$189,12,0)</f>
        <v>5208.1</v>
      </c>
      <c r="K18" s="18">
        <f>VLOOKUP($A18,'[1]Planilha1'!$A$1:$O$189,5,0)</f>
        <v>0</v>
      </c>
      <c r="L18" s="18">
        <f>VLOOKUP($A18,'[1]Planilha1'!$A$1:$O$189,8,0)</f>
        <v>3409.18</v>
      </c>
      <c r="M18" s="18">
        <f>VLOOKUP($A18,'[1]Planilha1'!$A$1:$O$189,10,0)</f>
        <v>8617.28</v>
      </c>
      <c r="N18" s="18">
        <f>VLOOKUP($A18,'[1]Planilha1'!$A$1:$O$189,9,0)</f>
        <v>1098.05</v>
      </c>
      <c r="O18" s="18">
        <f>VLOOKUP($A18,'[1]Planilha1'!$A$1:$O$189,11,0)</f>
        <v>7519.23</v>
      </c>
    </row>
    <row r="19" spans="1:15" s="13" customFormat="1" ht="15" customHeight="1">
      <c r="A19" s="19">
        <v>2158</v>
      </c>
      <c r="B19" s="19" t="s">
        <v>63</v>
      </c>
      <c r="C19" s="24" t="s">
        <v>64</v>
      </c>
      <c r="D19" s="19" t="s">
        <v>29</v>
      </c>
      <c r="E19" s="17"/>
      <c r="F19" s="17" t="s">
        <v>19</v>
      </c>
      <c r="G19" s="17" t="s">
        <v>19</v>
      </c>
      <c r="H19" s="17"/>
      <c r="I19" s="17" t="s">
        <v>23</v>
      </c>
      <c r="J19" s="18">
        <f>VLOOKUP($A19,'[1]Planilha1'!$A$1:$O$189,12,0)</f>
        <v>3409.19</v>
      </c>
      <c r="K19" s="18">
        <f>VLOOKUP($A19,'[1]Planilha1'!$A$1:$O$189,5,0)</f>
        <v>0</v>
      </c>
      <c r="L19" s="18">
        <f>VLOOKUP($A19,'[1]Planilha1'!$A$1:$O$189,8,0)</f>
        <v>0</v>
      </c>
      <c r="M19" s="18">
        <f>VLOOKUP($A19,'[1]Planilha1'!$A$1:$O$189,10,0)</f>
        <v>3409.19</v>
      </c>
      <c r="N19" s="18">
        <f>VLOOKUP($A19,'[1]Planilha1'!$A$1:$O$189,9,0)</f>
        <v>584.63</v>
      </c>
      <c r="O19" s="18">
        <f>VLOOKUP($A19,'[1]Planilha1'!$A$1:$O$189,11,0)</f>
        <v>2824.56</v>
      </c>
    </row>
    <row r="20" spans="1:15" s="13" customFormat="1" ht="15" customHeight="1">
      <c r="A20" s="14">
        <v>1391</v>
      </c>
      <c r="B20" s="15" t="s">
        <v>65</v>
      </c>
      <c r="C20" s="22" t="s">
        <v>35</v>
      </c>
      <c r="D20" s="17" t="s">
        <v>26</v>
      </c>
      <c r="E20" s="17" t="s">
        <v>36</v>
      </c>
      <c r="F20" s="17" t="s">
        <v>18</v>
      </c>
      <c r="G20" s="17" t="s">
        <v>19</v>
      </c>
      <c r="H20" s="17"/>
      <c r="I20" s="17" t="s">
        <v>20</v>
      </c>
      <c r="J20" s="18">
        <f>VLOOKUP($A20,'[1]Planilha1'!$A$1:$O$189,12,0)</f>
        <v>8873.69</v>
      </c>
      <c r="K20" s="18">
        <f>VLOOKUP($A20,'[1]Planilha1'!$A$1:$O$189,5,0)</f>
        <v>0</v>
      </c>
      <c r="L20" s="18">
        <f>VLOOKUP($A20,'[1]Planilha1'!$A$1:$O$189,8,0)</f>
        <v>0</v>
      </c>
      <c r="M20" s="18">
        <f>VLOOKUP($A20,'[1]Planilha1'!$A$1:$O$189,10,0)</f>
        <v>8873.69</v>
      </c>
      <c r="N20" s="18">
        <f>VLOOKUP($A20,'[1]Planilha1'!$A$1:$O$189,9,0)</f>
        <v>4054.93</v>
      </c>
      <c r="O20" s="18">
        <f>VLOOKUP($A20,'[1]Planilha1'!$A$1:$O$189,11,0)</f>
        <v>4818.76</v>
      </c>
    </row>
    <row r="21" spans="1:15" s="13" customFormat="1" ht="15" customHeight="1">
      <c r="A21" s="14">
        <v>1148</v>
      </c>
      <c r="B21" s="15" t="s">
        <v>66</v>
      </c>
      <c r="C21" s="22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>VLOOKUP($A21,'[1]Planilha1'!$A$1:$O$189,12,0)</f>
        <v>10892.11</v>
      </c>
      <c r="K21" s="18">
        <f>VLOOKUP($A21,'[1]Planilha1'!$A$1:$O$189,5,0)</f>
        <v>1791.64</v>
      </c>
      <c r="L21" s="18">
        <f>VLOOKUP($A21,'[1]Planilha1'!$A$1:$O$189,8,0)</f>
        <v>0</v>
      </c>
      <c r="M21" s="18">
        <f>VLOOKUP($A21,'[1]Planilha1'!$A$1:$O$189,10,0)</f>
        <v>12683.75</v>
      </c>
      <c r="N21" s="18">
        <f>VLOOKUP($A21,'[1]Planilha1'!$A$1:$O$189,9,0)</f>
        <v>8138.89</v>
      </c>
      <c r="O21" s="18">
        <f>VLOOKUP($A21,'[1]Planilha1'!$A$1:$O$189,11,0)</f>
        <v>4544.86</v>
      </c>
    </row>
    <row r="22" spans="1:15" s="13" customFormat="1" ht="15" customHeight="1">
      <c r="A22" s="25">
        <v>2141</v>
      </c>
      <c r="B22" s="26" t="s">
        <v>68</v>
      </c>
      <c r="C22" s="22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23</v>
      </c>
      <c r="J22" s="18">
        <f>VLOOKUP($A22,'[1]Planilha1'!$A$1:$O$189,12,0)</f>
        <v>5919.25</v>
      </c>
      <c r="K22" s="18">
        <f>VLOOKUP($A22,'[1]Planilha1'!$A$1:$O$189,5,0)</f>
        <v>0</v>
      </c>
      <c r="L22" s="18">
        <f>VLOOKUP($A22,'[1]Planilha1'!$A$1:$O$189,8,0)</f>
        <v>0</v>
      </c>
      <c r="M22" s="18">
        <f>VLOOKUP($A22,'[1]Planilha1'!$A$1:$O$189,10,0)</f>
        <v>5919.25</v>
      </c>
      <c r="N22" s="18">
        <f>VLOOKUP($A22,'[1]Planilha1'!$A$1:$O$189,9,0)</f>
        <v>1254.7</v>
      </c>
      <c r="O22" s="18">
        <f>VLOOKUP($A22,'[1]Planilha1'!$A$1:$O$189,11,0)</f>
        <v>4664.55</v>
      </c>
    </row>
    <row r="23" spans="1:15" s="13" customFormat="1" ht="15">
      <c r="A23" s="14">
        <v>1642</v>
      </c>
      <c r="B23" s="15" t="s">
        <v>70</v>
      </c>
      <c r="C23" s="22" t="s">
        <v>71</v>
      </c>
      <c r="D23" s="17" t="s">
        <v>32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VLOOKUP($A23,'[1]Planilha1'!$A$1:$O$189,12,0)</f>
        <v>5260.07</v>
      </c>
      <c r="K23" s="18">
        <f>VLOOKUP($A23,'[1]Planilha1'!$A$1:$O$189,5,0)</f>
        <v>0</v>
      </c>
      <c r="L23" s="18">
        <f>VLOOKUP($A23,'[1]Planilha1'!$A$1:$O$189,8,0)</f>
        <v>0</v>
      </c>
      <c r="M23" s="18">
        <f>VLOOKUP($A23,'[1]Planilha1'!$A$1:$O$189,10,0)</f>
        <v>5260.07</v>
      </c>
      <c r="N23" s="18">
        <f>VLOOKUP($A23,'[1]Planilha1'!$A$1:$O$189,9,0)</f>
        <v>5260.07</v>
      </c>
      <c r="O23" s="18">
        <f>VLOOKUP($A23,'[1]Planilha1'!$A$1:$O$189,11,0)</f>
        <v>0</v>
      </c>
    </row>
    <row r="24" spans="1:15" s="13" customFormat="1" ht="15" customHeight="1">
      <c r="A24" s="14">
        <v>1425</v>
      </c>
      <c r="B24" s="15" t="s">
        <v>73</v>
      </c>
      <c r="C24" s="22" t="s">
        <v>74</v>
      </c>
      <c r="D24" s="17" t="s">
        <v>32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46</v>
      </c>
      <c r="J24" s="18">
        <f>VLOOKUP($A24,'[1]Planilha1'!$A$1:$O$189,12,0)</f>
        <v>12593.28</v>
      </c>
      <c r="K24" s="18">
        <f>VLOOKUP($A24,'[1]Planilha1'!$A$1:$O$189,5,0)</f>
        <v>699.56</v>
      </c>
      <c r="L24" s="18">
        <f>VLOOKUP($A24,'[1]Planilha1'!$A$1:$O$189,8,0)</f>
        <v>0</v>
      </c>
      <c r="M24" s="18">
        <f>VLOOKUP($A24,'[1]Planilha1'!$A$1:$O$189,10,0)</f>
        <v>13292.84</v>
      </c>
      <c r="N24" s="18">
        <f>VLOOKUP($A24,'[1]Planilha1'!$A$1:$O$189,9,0)</f>
        <v>5187.27</v>
      </c>
      <c r="O24" s="18">
        <f>VLOOKUP($A24,'[1]Planilha1'!$A$1:$O$189,11,0)</f>
        <v>8105.57</v>
      </c>
    </row>
    <row r="25" spans="1:15" s="13" customFormat="1" ht="15" customHeight="1">
      <c r="A25" s="25">
        <v>2142</v>
      </c>
      <c r="B25" s="26" t="s">
        <v>77</v>
      </c>
      <c r="C25" s="22">
        <v>43514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23</v>
      </c>
      <c r="J25" s="18">
        <f>VLOOKUP($A25,'[1]Planilha1'!$A$1:$O$189,12,0)</f>
        <v>4261.48</v>
      </c>
      <c r="K25" s="18">
        <f>VLOOKUP($A25,'[1]Planilha1'!$A$1:$O$189,5,0)</f>
        <v>0</v>
      </c>
      <c r="L25" s="18">
        <f>VLOOKUP($A25,'[1]Planilha1'!$A$1:$O$189,8,0)</f>
        <v>0</v>
      </c>
      <c r="M25" s="18">
        <f>VLOOKUP($A25,'[1]Planilha1'!$A$1:$O$189,10,0)</f>
        <v>4261.48</v>
      </c>
      <c r="N25" s="18">
        <f>VLOOKUP($A25,'[1]Planilha1'!$A$1:$O$189,9,0)</f>
        <v>785.45</v>
      </c>
      <c r="O25" s="18">
        <f>VLOOKUP($A25,'[1]Planilha1'!$A$1:$O$189,11,0)</f>
        <v>3476.03</v>
      </c>
    </row>
    <row r="26" spans="1:15" s="13" customFormat="1" ht="15" customHeight="1">
      <c r="A26" s="14">
        <v>1628</v>
      </c>
      <c r="B26" s="15" t="s">
        <v>78</v>
      </c>
      <c r="C26" s="22" t="s">
        <v>79</v>
      </c>
      <c r="D26" s="17" t="s">
        <v>80</v>
      </c>
      <c r="E26" s="17"/>
      <c r="F26" s="17" t="s">
        <v>18</v>
      </c>
      <c r="G26" s="17" t="s">
        <v>19</v>
      </c>
      <c r="H26" s="17"/>
      <c r="I26" s="17" t="s">
        <v>20</v>
      </c>
      <c r="J26" s="18">
        <f>VLOOKUP($A26,'[1]Planilha1'!$A$1:$O$189,12,0)</f>
        <v>4488.17</v>
      </c>
      <c r="K26" s="18">
        <f>VLOOKUP($A26,'[1]Planilha1'!$A$1:$O$189,5,0)</f>
        <v>0</v>
      </c>
      <c r="L26" s="18">
        <f>VLOOKUP($A26,'[1]Planilha1'!$A$1:$O$189,8,0)</f>
        <v>0</v>
      </c>
      <c r="M26" s="18">
        <f>VLOOKUP($A26,'[1]Planilha1'!$A$1:$O$189,10,0)</f>
        <v>4488.17</v>
      </c>
      <c r="N26" s="18">
        <f>VLOOKUP($A26,'[1]Planilha1'!$A$1:$O$189,9,0)</f>
        <v>1834.36</v>
      </c>
      <c r="O26" s="18">
        <f>VLOOKUP($A26,'[1]Planilha1'!$A$1:$O$189,11,0)</f>
        <v>2653.81</v>
      </c>
    </row>
    <row r="27" spans="1:15" s="13" customFormat="1" ht="15" customHeight="1">
      <c r="A27" s="14">
        <v>1392</v>
      </c>
      <c r="B27" s="15" t="s">
        <v>81</v>
      </c>
      <c r="C27" s="22" t="s">
        <v>35</v>
      </c>
      <c r="D27" s="17" t="s">
        <v>32</v>
      </c>
      <c r="E27" s="17" t="s">
        <v>42</v>
      </c>
      <c r="F27" s="17" t="s">
        <v>18</v>
      </c>
      <c r="G27" s="17" t="s">
        <v>19</v>
      </c>
      <c r="H27" s="17"/>
      <c r="I27" s="17" t="s">
        <v>20</v>
      </c>
      <c r="J27" s="18">
        <f>VLOOKUP($A27,'[1]Planilha1'!$A$1:$O$189,12,0)</f>
        <v>7013.43</v>
      </c>
      <c r="K27" s="18">
        <f>VLOOKUP($A27,'[1]Planilha1'!$A$1:$O$189,5,0)</f>
        <v>0</v>
      </c>
      <c r="L27" s="18">
        <f>VLOOKUP($A27,'[1]Planilha1'!$A$1:$O$189,8,0)</f>
        <v>0</v>
      </c>
      <c r="M27" s="18">
        <f>VLOOKUP($A27,'[1]Planilha1'!$A$1:$O$189,10,0)</f>
        <v>7013.43</v>
      </c>
      <c r="N27" s="18">
        <f>VLOOKUP($A27,'[1]Planilha1'!$A$1:$O$189,9,0)</f>
        <v>2144.05</v>
      </c>
      <c r="O27" s="18">
        <f>VLOOKUP($A27,'[1]Planilha1'!$A$1:$O$189,11,0)</f>
        <v>4869.38</v>
      </c>
    </row>
    <row r="28" spans="1:15" s="13" customFormat="1" ht="15" customHeight="1">
      <c r="A28" s="14">
        <v>1816</v>
      </c>
      <c r="B28" s="15" t="s">
        <v>82</v>
      </c>
      <c r="C28" s="22" t="s">
        <v>83</v>
      </c>
      <c r="D28" s="17" t="s">
        <v>32</v>
      </c>
      <c r="E28" s="17" t="s">
        <v>42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VLOOKUP($A28,'[1]Planilha1'!$A$1:$O$189,12,0)</f>
        <v>7120.34</v>
      </c>
      <c r="K28" s="18">
        <f>VLOOKUP($A28,'[1]Planilha1'!$A$1:$O$189,5,0)</f>
        <v>0</v>
      </c>
      <c r="L28" s="18">
        <f>VLOOKUP($A28,'[1]Planilha1'!$A$1:$O$189,8,0)</f>
        <v>0</v>
      </c>
      <c r="M28" s="18">
        <f>VLOOKUP($A28,'[1]Planilha1'!$A$1:$O$189,10,0)</f>
        <v>7120.34</v>
      </c>
      <c r="N28" s="18">
        <f>VLOOKUP($A28,'[1]Planilha1'!$A$1:$O$189,9,0)</f>
        <v>1666.44</v>
      </c>
      <c r="O28" s="18">
        <f>VLOOKUP($A28,'[1]Planilha1'!$A$1:$O$189,11,0)</f>
        <v>5453.9</v>
      </c>
    </row>
    <row r="29" spans="1:15" s="13" customFormat="1" ht="15" customHeight="1">
      <c r="A29" s="14">
        <v>1646</v>
      </c>
      <c r="B29" s="15" t="s">
        <v>84</v>
      </c>
      <c r="C29" s="22" t="s">
        <v>85</v>
      </c>
      <c r="D29" s="17" t="s">
        <v>32</v>
      </c>
      <c r="E29" s="17" t="s">
        <v>86</v>
      </c>
      <c r="F29" s="17" t="s">
        <v>18</v>
      </c>
      <c r="G29" s="17" t="s">
        <v>19</v>
      </c>
      <c r="H29" s="17" t="s">
        <v>87</v>
      </c>
      <c r="I29" s="17" t="s">
        <v>46</v>
      </c>
      <c r="J29" s="18">
        <f>VLOOKUP($A29,'[1]Planilha1'!$A$1:$O$189,12,0)</f>
        <v>12593.279999999999</v>
      </c>
      <c r="K29" s="18">
        <f>VLOOKUP($A29,'[1]Planilha1'!$A$1:$O$189,5,0)</f>
        <v>1399.29</v>
      </c>
      <c r="L29" s="18">
        <f>VLOOKUP($A29,'[1]Planilha1'!$A$1:$O$189,8,0)</f>
        <v>0</v>
      </c>
      <c r="M29" s="18">
        <f>VLOOKUP($A29,'[1]Planilha1'!$A$1:$O$189,10,0)</f>
        <v>13992.57</v>
      </c>
      <c r="N29" s="18">
        <f>VLOOKUP($A29,'[1]Planilha1'!$A$1:$O$189,9,0)</f>
        <v>9030.12</v>
      </c>
      <c r="O29" s="18">
        <f>VLOOKUP($A29,'[1]Planilha1'!$A$1:$O$189,11,0)</f>
        <v>4962.45</v>
      </c>
    </row>
    <row r="30" spans="1:15" s="13" customFormat="1" ht="15" customHeight="1">
      <c r="A30" s="14">
        <v>1424</v>
      </c>
      <c r="B30" s="15" t="s">
        <v>88</v>
      </c>
      <c r="C30" s="22" t="s">
        <v>89</v>
      </c>
      <c r="D30" s="17" t="s">
        <v>32</v>
      </c>
      <c r="E30" s="17" t="s">
        <v>90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VLOOKUP($A30,'[1]Planilha1'!$A$1:$O$189,12,0)</f>
        <v>5260.07</v>
      </c>
      <c r="K30" s="18">
        <f>VLOOKUP($A30,'[1]Planilha1'!$A$1:$O$189,5,0)</f>
        <v>0</v>
      </c>
      <c r="L30" s="18">
        <f>VLOOKUP($A30,'[1]Planilha1'!$A$1:$O$189,8,0)</f>
        <v>0</v>
      </c>
      <c r="M30" s="18">
        <f>VLOOKUP($A30,'[1]Planilha1'!$A$1:$O$189,10,0)</f>
        <v>5260.07</v>
      </c>
      <c r="N30" s="18">
        <f>VLOOKUP($A30,'[1]Planilha1'!$A$1:$O$189,9,0)</f>
        <v>5260.07</v>
      </c>
      <c r="O30" s="18">
        <f>VLOOKUP($A30,'[1]Planilha1'!$A$1:$O$189,11,0)</f>
        <v>0</v>
      </c>
    </row>
    <row r="31" spans="1:15" s="13" customFormat="1" ht="15" customHeight="1">
      <c r="A31" s="14">
        <v>1502</v>
      </c>
      <c r="B31" s="15" t="s">
        <v>91</v>
      </c>
      <c r="C31" s="22" t="s">
        <v>92</v>
      </c>
      <c r="D31" s="17" t="s">
        <v>80</v>
      </c>
      <c r="E31" s="17"/>
      <c r="F31" s="17" t="s">
        <v>18</v>
      </c>
      <c r="G31" s="17" t="s">
        <v>19</v>
      </c>
      <c r="H31" s="17"/>
      <c r="I31" s="17" t="s">
        <v>20</v>
      </c>
      <c r="J31" s="18">
        <f>VLOOKUP($A31,'[1]Planilha1'!$A$1:$O$189,12,0)</f>
        <v>5042.98</v>
      </c>
      <c r="K31" s="18">
        <f>VLOOKUP($A31,'[1]Planilha1'!$A$1:$O$189,5,0)</f>
        <v>759.3000000000001</v>
      </c>
      <c r="L31" s="18">
        <f>VLOOKUP($A31,'[1]Planilha1'!$A$1:$O$189,8,0)</f>
        <v>0</v>
      </c>
      <c r="M31" s="18">
        <f>VLOOKUP($A31,'[1]Planilha1'!$A$1:$O$189,10,0)</f>
        <v>5802.28</v>
      </c>
      <c r="N31" s="18">
        <f>VLOOKUP($A31,'[1]Planilha1'!$A$1:$O$189,9,0)</f>
        <v>3774.56</v>
      </c>
      <c r="O31" s="18">
        <f>VLOOKUP($A31,'[1]Planilha1'!$A$1:$O$189,11,0)</f>
        <v>2027.72</v>
      </c>
    </row>
    <row r="32" spans="1:15" s="13" customFormat="1" ht="17.25" customHeight="1">
      <c r="A32" s="14">
        <v>1632</v>
      </c>
      <c r="B32" s="15" t="s">
        <v>93</v>
      </c>
      <c r="C32" s="22" t="s">
        <v>25</v>
      </c>
      <c r="D32" s="17" t="s">
        <v>32</v>
      </c>
      <c r="E32" s="17" t="s">
        <v>94</v>
      </c>
      <c r="F32" s="17" t="s">
        <v>18</v>
      </c>
      <c r="G32" s="17" t="s">
        <v>19</v>
      </c>
      <c r="H32" s="17" t="s">
        <v>95</v>
      </c>
      <c r="I32" s="17" t="s">
        <v>46</v>
      </c>
      <c r="J32" s="18">
        <f>VLOOKUP($A32,'[1]Planilha1'!$A$1:$O$189,12,0)</f>
        <v>10081.7</v>
      </c>
      <c r="K32" s="18">
        <f>VLOOKUP($A32,'[1]Planilha1'!$A$1:$O$189,5,0)</f>
        <v>0</v>
      </c>
      <c r="L32" s="18">
        <f>VLOOKUP($A32,'[1]Planilha1'!$A$1:$O$189,8,0)</f>
        <v>0</v>
      </c>
      <c r="M32" s="18">
        <f>VLOOKUP($A32,'[1]Planilha1'!$A$1:$O$189,10,0)</f>
        <v>10081.7</v>
      </c>
      <c r="N32" s="18">
        <f>VLOOKUP($A32,'[1]Planilha1'!$A$1:$O$189,9,0)</f>
        <v>2562.35</v>
      </c>
      <c r="O32" s="18">
        <f>VLOOKUP($A32,'[1]Planilha1'!$A$1:$O$189,11,0)</f>
        <v>7519.35</v>
      </c>
    </row>
    <row r="33" spans="1:15" s="13" customFormat="1" ht="15" customHeight="1">
      <c r="A33" s="14">
        <v>1522</v>
      </c>
      <c r="B33" s="15" t="s">
        <v>96</v>
      </c>
      <c r="C33" s="22" t="s">
        <v>97</v>
      </c>
      <c r="D33" s="17" t="s">
        <v>80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VLOOKUP($A33,'[1]Planilha1'!$A$1:$O$189,12,0)</f>
        <v>4488.17</v>
      </c>
      <c r="K33" s="18">
        <f>VLOOKUP($A33,'[1]Planilha1'!$A$1:$O$189,5,0)</f>
        <v>0</v>
      </c>
      <c r="L33" s="18">
        <f>VLOOKUP($A33,'[1]Planilha1'!$A$1:$O$189,8,0)</f>
        <v>0</v>
      </c>
      <c r="M33" s="18">
        <f>VLOOKUP($A33,'[1]Planilha1'!$A$1:$O$189,10,0)</f>
        <v>4488.17</v>
      </c>
      <c r="N33" s="18">
        <f>VLOOKUP($A33,'[1]Planilha1'!$A$1:$O$189,9,0)</f>
        <v>893.6</v>
      </c>
      <c r="O33" s="18">
        <f>VLOOKUP($A33,'[1]Planilha1'!$A$1:$O$189,11,0)</f>
        <v>3594.57</v>
      </c>
    </row>
    <row r="34" spans="1:15" s="13" customFormat="1" ht="15" customHeight="1">
      <c r="A34" s="14">
        <v>2178</v>
      </c>
      <c r="B34" s="15" t="s">
        <v>98</v>
      </c>
      <c r="C34" s="22">
        <v>43663</v>
      </c>
      <c r="D34" s="17" t="s">
        <v>29</v>
      </c>
      <c r="E34" s="17"/>
      <c r="F34" s="17" t="s">
        <v>19</v>
      </c>
      <c r="G34" s="17" t="s">
        <v>19</v>
      </c>
      <c r="H34" s="17"/>
      <c r="I34" s="17" t="s">
        <v>23</v>
      </c>
      <c r="J34" s="18">
        <f>VLOOKUP($A34,'[1]Planilha1'!$A$1:$O$189,12,0)</f>
        <v>3409.19</v>
      </c>
      <c r="K34" s="18">
        <f>VLOOKUP($A34,'[1]Planilha1'!$A$1:$O$189,5,0)</f>
        <v>0</v>
      </c>
      <c r="L34" s="18">
        <f>VLOOKUP($A34,'[1]Planilha1'!$A$1:$O$189,8,0)</f>
        <v>0</v>
      </c>
      <c r="M34" s="18">
        <f>VLOOKUP($A34,'[1]Planilha1'!$A$1:$O$189,10,0)</f>
        <v>3409.19</v>
      </c>
      <c r="N34" s="18">
        <f>VLOOKUP($A34,'[1]Planilha1'!$A$1:$O$189,9,0)</f>
        <v>816.8</v>
      </c>
      <c r="O34" s="18">
        <f>VLOOKUP($A34,'[1]Planilha1'!$A$1:$O$189,11,0)</f>
        <v>2592.39</v>
      </c>
    </row>
    <row r="35" spans="1:15" s="13" customFormat="1" ht="15" customHeight="1">
      <c r="A35" s="14">
        <v>1779</v>
      </c>
      <c r="B35" s="15" t="s">
        <v>99</v>
      </c>
      <c r="C35" s="22" t="s">
        <v>100</v>
      </c>
      <c r="D35" s="17" t="s">
        <v>32</v>
      </c>
      <c r="E35" s="17" t="s">
        <v>101</v>
      </c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VLOOKUP($A35,'[1]Planilha1'!$A$1:$O$189,12,0)</f>
        <v>7013.43</v>
      </c>
      <c r="K35" s="18">
        <f>VLOOKUP($A35,'[1]Planilha1'!$A$1:$O$189,5,0)</f>
        <v>0</v>
      </c>
      <c r="L35" s="18">
        <f>VLOOKUP($A35,'[1]Planilha1'!$A$1:$O$189,8,0)</f>
        <v>0</v>
      </c>
      <c r="M35" s="18">
        <f>VLOOKUP($A35,'[1]Planilha1'!$A$1:$O$189,10,0)</f>
        <v>7013.43</v>
      </c>
      <c r="N35" s="18">
        <f>VLOOKUP($A35,'[1]Planilha1'!$A$1:$O$189,9,0)</f>
        <v>2574.36</v>
      </c>
      <c r="O35" s="18">
        <f>VLOOKUP($A35,'[1]Planilha1'!$A$1:$O$189,11,0)</f>
        <v>4439.07</v>
      </c>
    </row>
    <row r="36" spans="1:15" s="13" customFormat="1" ht="15" customHeight="1">
      <c r="A36" s="14">
        <v>2107</v>
      </c>
      <c r="B36" s="15" t="s">
        <v>102</v>
      </c>
      <c r="C36" s="22">
        <v>43292</v>
      </c>
      <c r="D36" s="17" t="s">
        <v>62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VLOOKUP($A36,'[1]Planilha1'!$A$1:$O$189,12,0)</f>
        <v>4261.48</v>
      </c>
      <c r="K36" s="18">
        <f>VLOOKUP($A36,'[1]Planilha1'!$A$1:$O$189,5,0)</f>
        <v>0</v>
      </c>
      <c r="L36" s="18">
        <f>VLOOKUP($A36,'[1]Planilha1'!$A$1:$O$189,8,0)</f>
        <v>0</v>
      </c>
      <c r="M36" s="18">
        <f>VLOOKUP($A36,'[1]Planilha1'!$A$1:$O$189,10,0)</f>
        <v>4261.48</v>
      </c>
      <c r="N36" s="18">
        <f>VLOOKUP($A36,'[1]Planilha1'!$A$1:$O$189,9,0)</f>
        <v>1349.84</v>
      </c>
      <c r="O36" s="18">
        <f>VLOOKUP($A36,'[1]Planilha1'!$A$1:$O$189,11,0)</f>
        <v>2911.64</v>
      </c>
    </row>
    <row r="37" spans="1:16" s="13" customFormat="1" ht="15" customHeight="1">
      <c r="A37" s="14">
        <v>1731</v>
      </c>
      <c r="B37" s="15" t="s">
        <v>103</v>
      </c>
      <c r="C37" s="22" t="s">
        <v>104</v>
      </c>
      <c r="D37" s="17" t="s">
        <v>26</v>
      </c>
      <c r="E37" s="17" t="s">
        <v>27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VLOOKUP($A37,'[1]Planilha1'!$A$1:$O$189,12,0)</f>
        <v>8812.78</v>
      </c>
      <c r="K37" s="18">
        <f>VLOOKUP($A37,'[1]Planilha1'!$A$1:$O$189,5,0)</f>
        <v>0</v>
      </c>
      <c r="L37" s="18">
        <f>VLOOKUP($A37,'[1]Planilha1'!$A$1:$O$189,8,0)</f>
        <v>6136.75</v>
      </c>
      <c r="M37" s="18">
        <f>VLOOKUP($A37,'[1]Planilha1'!$A$1:$O$189,10,0)</f>
        <v>14949.53</v>
      </c>
      <c r="N37" s="18">
        <f>VLOOKUP($A37,'[1]Planilha1'!$A$1:$O$189,9,0)</f>
        <v>2194.61</v>
      </c>
      <c r="O37" s="18">
        <f>VLOOKUP($A37,'[1]Planilha1'!$A$1:$O$189,11,0)</f>
        <v>12754.92</v>
      </c>
      <c r="P37" s="21"/>
    </row>
    <row r="38" spans="1:15" s="13" customFormat="1" ht="15" customHeight="1">
      <c r="A38" s="14">
        <v>1393</v>
      </c>
      <c r="B38" s="15" t="s">
        <v>105</v>
      </c>
      <c r="C38" s="22" t="s">
        <v>35</v>
      </c>
      <c r="D38" s="17" t="s">
        <v>106</v>
      </c>
      <c r="E38" s="17" t="s">
        <v>107</v>
      </c>
      <c r="F38" s="17" t="s">
        <v>18</v>
      </c>
      <c r="G38" s="17" t="s">
        <v>19</v>
      </c>
      <c r="H38" s="17"/>
      <c r="I38" s="17" t="s">
        <v>20</v>
      </c>
      <c r="J38" s="18">
        <f>VLOOKUP($A38,'[1]Planilha1'!$A$1:$O$189,12,0)</f>
        <v>5610.74</v>
      </c>
      <c r="K38" s="18">
        <f>VLOOKUP($A38,'[1]Planilha1'!$A$1:$O$189,5,0)</f>
        <v>0</v>
      </c>
      <c r="L38" s="18">
        <f>VLOOKUP($A38,'[1]Planilha1'!$A$1:$O$189,8,0)</f>
        <v>0</v>
      </c>
      <c r="M38" s="18">
        <f>VLOOKUP($A38,'[1]Planilha1'!$A$1:$O$189,10,0)</f>
        <v>5610.74</v>
      </c>
      <c r="N38" s="18">
        <f>VLOOKUP($A38,'[1]Planilha1'!$A$1:$O$189,9,0)</f>
        <v>1283.07</v>
      </c>
      <c r="O38" s="18">
        <f>VLOOKUP($A38,'[1]Planilha1'!$A$1:$O$189,11,0)</f>
        <v>4327.67</v>
      </c>
    </row>
    <row r="39" spans="1:15" s="13" customFormat="1" ht="15" customHeight="1">
      <c r="A39" s="14">
        <v>1377</v>
      </c>
      <c r="B39" s="15" t="s">
        <v>108</v>
      </c>
      <c r="C39" s="22" t="s">
        <v>109</v>
      </c>
      <c r="D39" s="17" t="s">
        <v>106</v>
      </c>
      <c r="E39" s="17" t="s">
        <v>110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VLOOKUP($A39,'[1]Planilha1'!$A$1:$O$189,12,0)</f>
        <v>4314.97</v>
      </c>
      <c r="K39" s="18">
        <f>VLOOKUP($A39,'[1]Planilha1'!$A$1:$O$189,5,0)</f>
        <v>0</v>
      </c>
      <c r="L39" s="18">
        <f>VLOOKUP($A39,'[1]Planilha1'!$A$1:$O$189,8,0)</f>
        <v>0</v>
      </c>
      <c r="M39" s="18">
        <f>VLOOKUP($A39,'[1]Planilha1'!$A$1:$O$189,10,0)</f>
        <v>4314.97</v>
      </c>
      <c r="N39" s="18">
        <f>VLOOKUP($A39,'[1]Planilha1'!$A$1:$O$189,9,0)</f>
        <v>1000.77</v>
      </c>
      <c r="O39" s="18">
        <f>VLOOKUP($A39,'[1]Planilha1'!$A$1:$O$189,11,0)</f>
        <v>3314.2</v>
      </c>
    </row>
    <row r="40" spans="1:15" s="13" customFormat="1" ht="15" customHeight="1">
      <c r="A40" s="14">
        <v>1395</v>
      </c>
      <c r="B40" s="15" t="s">
        <v>111</v>
      </c>
      <c r="C40" s="22" t="s">
        <v>35</v>
      </c>
      <c r="D40" s="17" t="s">
        <v>26</v>
      </c>
      <c r="E40" s="17" t="s">
        <v>27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VLOOKUP($A40,'[1]Planilha1'!$A$1:$O$189,12,0)</f>
        <v>8766.78</v>
      </c>
      <c r="K40" s="18">
        <f>VLOOKUP($A40,'[1]Planilha1'!$A$1:$O$189,5,0)</f>
        <v>0</v>
      </c>
      <c r="L40" s="18">
        <f>VLOOKUP($A40,'[1]Planilha1'!$A$1:$O$189,8,0)</f>
        <v>0</v>
      </c>
      <c r="M40" s="18">
        <f>VLOOKUP($A40,'[1]Planilha1'!$A$1:$O$189,10,0)</f>
        <v>8766.78</v>
      </c>
      <c r="N40" s="18">
        <f>VLOOKUP($A40,'[1]Planilha1'!$A$1:$O$189,9,0)</f>
        <v>2044.34</v>
      </c>
      <c r="O40" s="18">
        <f>VLOOKUP($A40,'[1]Planilha1'!$A$1:$O$189,11,0)</f>
        <v>6722.44</v>
      </c>
    </row>
    <row r="41" spans="1:15" s="13" customFormat="1" ht="15" customHeight="1">
      <c r="A41" s="14">
        <v>1505</v>
      </c>
      <c r="B41" s="15" t="s">
        <v>112</v>
      </c>
      <c r="C41" s="22">
        <v>40679</v>
      </c>
      <c r="D41" s="17" t="s">
        <v>80</v>
      </c>
      <c r="E41" s="17"/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VLOOKUP($A41,'[1]Planilha1'!$A$1:$O$189,12,0)</f>
        <v>1786.62</v>
      </c>
      <c r="K41" s="18">
        <f>VLOOKUP($A41,'[1]Planilha1'!$A$1:$O$189,5,0)</f>
        <v>0</v>
      </c>
      <c r="L41" s="18">
        <f>VLOOKUP($A41,'[1]Planilha1'!$A$1:$O$189,8,0)</f>
        <v>0</v>
      </c>
      <c r="M41" s="18">
        <f>VLOOKUP($A41,'[1]Planilha1'!$A$1:$O$189,10,0)</f>
        <v>1786.62</v>
      </c>
      <c r="N41" s="18">
        <f>VLOOKUP($A41,'[1]Planilha1'!$A$1:$O$189,9,0)</f>
        <v>1786.62</v>
      </c>
      <c r="O41" s="18">
        <f>VLOOKUP($A41,'[1]Planilha1'!$A$1:$O$189,11,0)</f>
        <v>0</v>
      </c>
    </row>
    <row r="42" spans="1:15" s="13" customFormat="1" ht="15">
      <c r="A42" s="14">
        <v>1220</v>
      </c>
      <c r="B42" s="15" t="s">
        <v>113</v>
      </c>
      <c r="C42" s="22" t="s">
        <v>114</v>
      </c>
      <c r="D42" s="17" t="s">
        <v>22</v>
      </c>
      <c r="E42" s="17" t="s">
        <v>115</v>
      </c>
      <c r="F42" s="17" t="s">
        <v>19</v>
      </c>
      <c r="G42" s="17" t="s">
        <v>19</v>
      </c>
      <c r="H42" s="17"/>
      <c r="I42" s="17" t="s">
        <v>23</v>
      </c>
      <c r="J42" s="18">
        <f>VLOOKUP($A42,'[1]Planilha1'!$A$1:$O$189,12,0)</f>
        <v>11624.72</v>
      </c>
      <c r="K42" s="18">
        <f>VLOOKUP($A42,'[1]Planilha1'!$A$1:$O$189,5,0)</f>
        <v>0</v>
      </c>
      <c r="L42" s="18">
        <f>VLOOKUP($A42,'[1]Planilha1'!$A$1:$O$189,8,0)</f>
        <v>0</v>
      </c>
      <c r="M42" s="18">
        <f>VLOOKUP($A42,'[1]Planilha1'!$A$1:$O$189,10,0)</f>
        <v>11624.72</v>
      </c>
      <c r="N42" s="18">
        <f>VLOOKUP($A42,'[1]Planilha1'!$A$1:$O$189,9,0)</f>
        <v>2934.54</v>
      </c>
      <c r="O42" s="18">
        <f>VLOOKUP($A42,'[1]Planilha1'!$A$1:$O$189,11,0)</f>
        <v>8690.18</v>
      </c>
    </row>
    <row r="43" spans="1:15" s="13" customFormat="1" ht="15" customHeight="1">
      <c r="A43" s="19">
        <v>2148</v>
      </c>
      <c r="B43" s="19" t="s">
        <v>116</v>
      </c>
      <c r="C43" s="24" t="s">
        <v>117</v>
      </c>
      <c r="D43" s="19" t="s">
        <v>29</v>
      </c>
      <c r="E43" s="17"/>
      <c r="F43" s="17" t="s">
        <v>19</v>
      </c>
      <c r="G43" s="17" t="s">
        <v>19</v>
      </c>
      <c r="H43" s="17"/>
      <c r="I43" s="17" t="s">
        <v>23</v>
      </c>
      <c r="J43" s="18">
        <f>VLOOKUP($A43,'[1]Planilha1'!$A$1:$O$189,12,0)</f>
        <v>3409.19</v>
      </c>
      <c r="K43" s="18">
        <f>VLOOKUP($A43,'[1]Planilha1'!$A$1:$O$189,5,0)</f>
        <v>0</v>
      </c>
      <c r="L43" s="18">
        <f>VLOOKUP($A43,'[1]Planilha1'!$A$1:$O$189,8,0)</f>
        <v>0</v>
      </c>
      <c r="M43" s="18">
        <f>VLOOKUP($A43,'[1]Planilha1'!$A$1:$O$189,10,0)</f>
        <v>3409.19</v>
      </c>
      <c r="N43" s="18">
        <f>VLOOKUP($A43,'[1]Planilha1'!$A$1:$O$189,9,0)</f>
        <v>584.63</v>
      </c>
      <c r="O43" s="18">
        <f>VLOOKUP($A43,'[1]Planilha1'!$A$1:$O$189,11,0)</f>
        <v>2824.56</v>
      </c>
    </row>
    <row r="44" spans="1:15" s="13" customFormat="1" ht="15" customHeight="1">
      <c r="A44" s="14">
        <v>1448</v>
      </c>
      <c r="B44" s="15" t="s">
        <v>118</v>
      </c>
      <c r="C44" s="22" t="s">
        <v>119</v>
      </c>
      <c r="D44" s="17" t="s">
        <v>26</v>
      </c>
      <c r="E44" s="17" t="s">
        <v>36</v>
      </c>
      <c r="F44" s="17" t="s">
        <v>18</v>
      </c>
      <c r="G44" s="17" t="s">
        <v>19</v>
      </c>
      <c r="H44" s="17"/>
      <c r="I44" s="17" t="s">
        <v>20</v>
      </c>
      <c r="J44" s="18">
        <f>VLOOKUP($A44,'[1]Planilha1'!$A$1:$O$189,12,0)</f>
        <v>8766.78</v>
      </c>
      <c r="K44" s="18">
        <f>VLOOKUP($A44,'[1]Planilha1'!$A$1:$O$189,5,0)</f>
        <v>0</v>
      </c>
      <c r="L44" s="18">
        <f>VLOOKUP($A44,'[1]Planilha1'!$A$1:$O$189,8,0)</f>
        <v>0</v>
      </c>
      <c r="M44" s="18">
        <f>VLOOKUP($A44,'[1]Planilha1'!$A$1:$O$189,10,0)</f>
        <v>8766.78</v>
      </c>
      <c r="N44" s="18">
        <f>VLOOKUP($A44,'[1]Planilha1'!$A$1:$O$189,9,0)</f>
        <v>2200.75</v>
      </c>
      <c r="O44" s="18">
        <f>VLOOKUP($A44,'[1]Planilha1'!$A$1:$O$189,11,0)</f>
        <v>6566.03</v>
      </c>
    </row>
    <row r="45" spans="1:15" s="13" customFormat="1" ht="15" customHeight="1">
      <c r="A45" s="14">
        <v>1949</v>
      </c>
      <c r="B45" s="15" t="s">
        <v>120</v>
      </c>
      <c r="C45" s="22" t="s">
        <v>121</v>
      </c>
      <c r="D45" s="17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VLOOKUP($A45,'[1]Planilha1'!$A$1:$O$189,12,0)</f>
        <v>3409.42</v>
      </c>
      <c r="K45" s="18">
        <f>VLOOKUP($A45,'[1]Planilha1'!$A$1:$O$189,5,0)</f>
        <v>606.04</v>
      </c>
      <c r="L45" s="18">
        <f>VLOOKUP($A45,'[1]Planilha1'!$A$1:$O$189,8,0)</f>
        <v>0</v>
      </c>
      <c r="M45" s="18">
        <f>VLOOKUP($A45,'[1]Planilha1'!$A$1:$O$189,10,0)</f>
        <v>4015.46</v>
      </c>
      <c r="N45" s="18">
        <f>VLOOKUP($A45,'[1]Planilha1'!$A$1:$O$189,9,0)</f>
        <v>3001.52</v>
      </c>
      <c r="O45" s="18">
        <f>VLOOKUP($A45,'[1]Planilha1'!$A$1:$O$189,11,0)</f>
        <v>1013.94</v>
      </c>
    </row>
    <row r="46" spans="1:15" s="13" customFormat="1" ht="15" customHeight="1">
      <c r="A46" s="14">
        <v>1125</v>
      </c>
      <c r="B46" s="15" t="s">
        <v>122</v>
      </c>
      <c r="C46" s="22" t="s">
        <v>123</v>
      </c>
      <c r="D46" s="17" t="s">
        <v>59</v>
      </c>
      <c r="E46" s="17"/>
      <c r="F46" s="17" t="s">
        <v>19</v>
      </c>
      <c r="G46" s="17" t="s">
        <v>19</v>
      </c>
      <c r="H46" s="17"/>
      <c r="I46" s="17" t="s">
        <v>20</v>
      </c>
      <c r="J46" s="18">
        <f>VLOOKUP($A46,'[1]Planilha1'!$A$1:$O$189,12,0)</f>
        <v>5764.32</v>
      </c>
      <c r="K46" s="18">
        <f>VLOOKUP($A46,'[1]Planilha1'!$A$1:$O$189,5,0)</f>
        <v>0</v>
      </c>
      <c r="L46" s="18">
        <f>VLOOKUP($A46,'[1]Planilha1'!$A$1:$O$189,8,0)</f>
        <v>0</v>
      </c>
      <c r="M46" s="18">
        <f>VLOOKUP($A46,'[1]Planilha1'!$A$1:$O$189,10,0)</f>
        <v>5764.32</v>
      </c>
      <c r="N46" s="18">
        <f>VLOOKUP($A46,'[1]Planilha1'!$A$1:$O$189,9,0)</f>
        <v>1342.97</v>
      </c>
      <c r="O46" s="18">
        <f>VLOOKUP($A46,'[1]Planilha1'!$A$1:$O$189,11,0)</f>
        <v>4421.35</v>
      </c>
    </row>
    <row r="47" spans="1:15" s="13" customFormat="1" ht="15" customHeight="1">
      <c r="A47" s="14">
        <v>1426</v>
      </c>
      <c r="B47" s="15" t="s">
        <v>124</v>
      </c>
      <c r="C47" s="22" t="s">
        <v>74</v>
      </c>
      <c r="D47" s="17" t="s">
        <v>32</v>
      </c>
      <c r="E47" s="17" t="s">
        <v>75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VLOOKUP($A47,'[1]Planilha1'!$A$1:$O$189,12,0)</f>
        <v>7013.43</v>
      </c>
      <c r="K47" s="18">
        <f>VLOOKUP($A47,'[1]Planilha1'!$A$1:$O$189,5,0)</f>
        <v>0</v>
      </c>
      <c r="L47" s="18">
        <f>VLOOKUP($A47,'[1]Planilha1'!$A$1:$O$189,8,0)</f>
        <v>0</v>
      </c>
      <c r="M47" s="18">
        <f>VLOOKUP($A47,'[1]Planilha1'!$A$1:$O$189,10,0)</f>
        <v>7013.43</v>
      </c>
      <c r="N47" s="18">
        <f>VLOOKUP($A47,'[1]Planilha1'!$A$1:$O$189,9,0)</f>
        <v>1666.44</v>
      </c>
      <c r="O47" s="18">
        <f>VLOOKUP($A47,'[1]Planilha1'!$A$1:$O$189,11,0)</f>
        <v>5346.99</v>
      </c>
    </row>
    <row r="48" spans="1:15" s="13" customFormat="1" ht="15" customHeight="1">
      <c r="A48" s="14">
        <v>1867</v>
      </c>
      <c r="B48" s="15" t="s">
        <v>125</v>
      </c>
      <c r="C48" s="22" t="s">
        <v>126</v>
      </c>
      <c r="D48" s="17" t="s">
        <v>32</v>
      </c>
      <c r="E48" s="17" t="s">
        <v>42</v>
      </c>
      <c r="F48" s="17" t="s">
        <v>18</v>
      </c>
      <c r="G48" s="17" t="s">
        <v>19</v>
      </c>
      <c r="H48" s="17"/>
      <c r="I48" s="17" t="s">
        <v>20</v>
      </c>
      <c r="J48" s="18">
        <f>VLOOKUP($A48,'[1]Planilha1'!$A$1:$O$189,12,0)</f>
        <v>8343.22</v>
      </c>
      <c r="K48" s="18">
        <f>VLOOKUP($A48,'[1]Planilha1'!$A$1:$O$189,5,0)</f>
        <v>0</v>
      </c>
      <c r="L48" s="18">
        <f>VLOOKUP($A48,'[1]Planilha1'!$A$1:$O$189,8,0)</f>
        <v>0</v>
      </c>
      <c r="M48" s="18">
        <f>VLOOKUP($A48,'[1]Planilha1'!$A$1:$O$189,10,0)</f>
        <v>8343.22</v>
      </c>
      <c r="N48" s="18">
        <f>VLOOKUP($A48,'[1]Planilha1'!$A$1:$O$189,9,0)</f>
        <v>2398.8</v>
      </c>
      <c r="O48" s="18">
        <f>VLOOKUP($A48,'[1]Planilha1'!$A$1:$O$189,11,0)</f>
        <v>5944.42</v>
      </c>
    </row>
    <row r="49" spans="1:15" s="13" customFormat="1" ht="15" customHeight="1">
      <c r="A49" s="14">
        <v>1606</v>
      </c>
      <c r="B49" s="15" t="s">
        <v>127</v>
      </c>
      <c r="C49" s="22" t="s">
        <v>128</v>
      </c>
      <c r="D49" s="17" t="s">
        <v>16</v>
      </c>
      <c r="E49" s="17" t="s">
        <v>17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VLOOKUP($A49,'[1]Planilha1'!$A$1:$O$189,12,0)</f>
        <v>8820.24</v>
      </c>
      <c r="K49" s="18">
        <f>VLOOKUP($A49,'[1]Planilha1'!$A$1:$O$189,5,0)</f>
        <v>0</v>
      </c>
      <c r="L49" s="18">
        <f>VLOOKUP($A49,'[1]Planilha1'!$A$1:$O$189,8,0)</f>
        <v>0</v>
      </c>
      <c r="M49" s="18">
        <f>VLOOKUP($A49,'[1]Planilha1'!$A$1:$O$189,10,0)</f>
        <v>8820.24</v>
      </c>
      <c r="N49" s="18">
        <f>VLOOKUP($A49,'[1]Planilha1'!$A$1:$O$189,9,0)</f>
        <v>2106.77</v>
      </c>
      <c r="O49" s="18">
        <f>VLOOKUP($A49,'[1]Planilha1'!$A$1:$O$189,11,0)</f>
        <v>6713.47</v>
      </c>
    </row>
    <row r="50" spans="1:15" s="13" customFormat="1" ht="15">
      <c r="A50" s="25">
        <v>2131</v>
      </c>
      <c r="B50" s="26" t="s">
        <v>129</v>
      </c>
      <c r="C50" s="22">
        <v>43332</v>
      </c>
      <c r="D50" s="17" t="s">
        <v>29</v>
      </c>
      <c r="E50" s="17"/>
      <c r="F50" s="17" t="s">
        <v>19</v>
      </c>
      <c r="G50" s="17" t="s">
        <v>19</v>
      </c>
      <c r="H50" s="17"/>
      <c r="I50" s="17" t="s">
        <v>23</v>
      </c>
      <c r="J50" s="18">
        <f>VLOOKUP($A50,'[1]Planilha1'!$A$1:$O$189,12,0)</f>
        <v>3409.19</v>
      </c>
      <c r="K50" s="18">
        <f>VLOOKUP($A50,'[1]Planilha1'!$A$1:$O$189,5,0)</f>
        <v>378.82</v>
      </c>
      <c r="L50" s="18">
        <f>VLOOKUP($A50,'[1]Planilha1'!$A$1:$O$189,8,0)</f>
        <v>0</v>
      </c>
      <c r="M50" s="18">
        <f>VLOOKUP($A50,'[1]Planilha1'!$A$1:$O$189,10,0)</f>
        <v>3788.01</v>
      </c>
      <c r="N50" s="18">
        <f>VLOOKUP($A50,'[1]Planilha1'!$A$1:$O$189,9,0)</f>
        <v>2157.73</v>
      </c>
      <c r="O50" s="18">
        <f>VLOOKUP($A50,'[1]Planilha1'!$A$1:$O$189,11,0)</f>
        <v>1630.28</v>
      </c>
    </row>
    <row r="51" spans="1:15" s="13" customFormat="1" ht="15" customHeight="1">
      <c r="A51" s="14">
        <v>2114</v>
      </c>
      <c r="B51" s="15" t="s">
        <v>130</v>
      </c>
      <c r="C51" s="22">
        <v>43299</v>
      </c>
      <c r="D51" s="17" t="s">
        <v>62</v>
      </c>
      <c r="E51" s="17"/>
      <c r="F51" s="17" t="s">
        <v>19</v>
      </c>
      <c r="G51" s="17" t="s">
        <v>19</v>
      </c>
      <c r="H51" s="17"/>
      <c r="I51" s="17" t="s">
        <v>23</v>
      </c>
      <c r="J51" s="18">
        <f>VLOOKUP($A51,'[1]Planilha1'!$A$1:$O$189,12,0)</f>
        <v>4368.39</v>
      </c>
      <c r="K51" s="18">
        <f>VLOOKUP($A51,'[1]Planilha1'!$A$1:$O$189,5,0)</f>
        <v>0</v>
      </c>
      <c r="L51" s="18">
        <f>VLOOKUP($A51,'[1]Planilha1'!$A$1:$O$189,8,0)</f>
        <v>0</v>
      </c>
      <c r="M51" s="18">
        <f>VLOOKUP($A51,'[1]Planilha1'!$A$1:$O$189,10,0)</f>
        <v>4368.39</v>
      </c>
      <c r="N51" s="18">
        <f>VLOOKUP($A51,'[1]Planilha1'!$A$1:$O$189,9,0)</f>
        <v>818.01</v>
      </c>
      <c r="O51" s="18">
        <f>VLOOKUP($A51,'[1]Planilha1'!$A$1:$O$189,11,0)</f>
        <v>3550.38</v>
      </c>
    </row>
    <row r="52" spans="1:15" s="13" customFormat="1" ht="15" customHeight="1">
      <c r="A52" s="14">
        <v>1621</v>
      </c>
      <c r="B52" s="15" t="s">
        <v>131</v>
      </c>
      <c r="C52" s="22" t="s">
        <v>132</v>
      </c>
      <c r="D52" s="17" t="s">
        <v>32</v>
      </c>
      <c r="E52" s="17" t="s">
        <v>94</v>
      </c>
      <c r="F52" s="17" t="s">
        <v>18</v>
      </c>
      <c r="G52" s="17" t="s">
        <v>19</v>
      </c>
      <c r="H52" s="17" t="s">
        <v>133</v>
      </c>
      <c r="I52" s="17" t="s">
        <v>46</v>
      </c>
      <c r="J52" s="18">
        <f>VLOOKUP($A52,'[1]Planilha1'!$A$1:$O$189,12,0)</f>
        <v>10081.7</v>
      </c>
      <c r="K52" s="18">
        <f>VLOOKUP($A52,'[1]Planilha1'!$A$1:$O$189,5,0)</f>
        <v>0</v>
      </c>
      <c r="L52" s="18">
        <f>VLOOKUP($A52,'[1]Planilha1'!$A$1:$O$189,8,0)</f>
        <v>0</v>
      </c>
      <c r="M52" s="18">
        <f>VLOOKUP($A52,'[1]Planilha1'!$A$1:$O$189,10,0)</f>
        <v>10081.7</v>
      </c>
      <c r="N52" s="18">
        <f>VLOOKUP($A52,'[1]Planilha1'!$A$1:$O$189,9,0)</f>
        <v>3137.51</v>
      </c>
      <c r="O52" s="18">
        <f>VLOOKUP($A52,'[1]Planilha1'!$A$1:$O$189,11,0)</f>
        <v>6944.19</v>
      </c>
    </row>
    <row r="53" spans="1:15" s="13" customFormat="1" ht="15" customHeight="1">
      <c r="A53" s="14">
        <v>1441</v>
      </c>
      <c r="B53" s="15" t="s">
        <v>134</v>
      </c>
      <c r="C53" s="22" t="s">
        <v>119</v>
      </c>
      <c r="D53" s="17" t="s">
        <v>26</v>
      </c>
      <c r="E53" s="17" t="s">
        <v>36</v>
      </c>
      <c r="F53" s="17" t="s">
        <v>18</v>
      </c>
      <c r="G53" s="17" t="s">
        <v>19</v>
      </c>
      <c r="H53" s="17" t="s">
        <v>135</v>
      </c>
      <c r="I53" s="17" t="s">
        <v>46</v>
      </c>
      <c r="J53" s="18">
        <f>VLOOKUP($A53,'[1]Planilha1'!$A$1:$O$189,12,0)</f>
        <v>14346.63</v>
      </c>
      <c r="K53" s="18">
        <f>VLOOKUP($A53,'[1]Planilha1'!$A$1:$O$189,5,0)</f>
        <v>0</v>
      </c>
      <c r="L53" s="18">
        <f>VLOOKUP($A53,'[1]Planilha1'!$A$1:$O$189,8,0)</f>
        <v>0</v>
      </c>
      <c r="M53" s="18">
        <f>VLOOKUP($A53,'[1]Planilha1'!$A$1:$O$189,10,0)</f>
        <v>14346.63</v>
      </c>
      <c r="N53" s="18">
        <f>VLOOKUP($A53,'[1]Planilha1'!$A$1:$O$189,9,0)</f>
        <v>4206.09</v>
      </c>
      <c r="O53" s="18">
        <f>VLOOKUP($A53,'[1]Planilha1'!$A$1:$O$189,11,0)</f>
        <v>10140.54</v>
      </c>
    </row>
    <row r="54" spans="1:15" s="13" customFormat="1" ht="15" customHeight="1">
      <c r="A54" s="19">
        <v>2155</v>
      </c>
      <c r="B54" s="19" t="s">
        <v>136</v>
      </c>
      <c r="C54" s="24" t="s">
        <v>137</v>
      </c>
      <c r="D54" s="19" t="s">
        <v>138</v>
      </c>
      <c r="E54" s="17"/>
      <c r="F54" s="17" t="s">
        <v>19</v>
      </c>
      <c r="G54" s="17" t="s">
        <v>19</v>
      </c>
      <c r="H54" s="17"/>
      <c r="I54" s="17" t="s">
        <v>23</v>
      </c>
      <c r="J54" s="18">
        <f>VLOOKUP($A54,'[1]Planilha1'!$A$1:$O$189,12,0)</f>
        <v>1615.05</v>
      </c>
      <c r="K54" s="18">
        <f>VLOOKUP($A54,'[1]Planilha1'!$A$1:$O$189,5,0)</f>
        <v>0</v>
      </c>
      <c r="L54" s="18">
        <f>VLOOKUP($A54,'[1]Planilha1'!$A$1:$O$189,8,0)</f>
        <v>0</v>
      </c>
      <c r="M54" s="18">
        <f>VLOOKUP($A54,'[1]Planilha1'!$A$1:$O$189,10,0)</f>
        <v>1615.05</v>
      </c>
      <c r="N54" s="18">
        <f>VLOOKUP($A54,'[1]Planilha1'!$A$1:$O$189,9,0)</f>
        <v>276.13</v>
      </c>
      <c r="O54" s="18">
        <f>VLOOKUP($A54,'[1]Planilha1'!$A$1:$O$189,11,0)</f>
        <v>1338.92</v>
      </c>
    </row>
    <row r="55" spans="1:15" s="13" customFormat="1" ht="15" customHeight="1">
      <c r="A55" s="25">
        <v>2140</v>
      </c>
      <c r="B55" s="26" t="s">
        <v>139</v>
      </c>
      <c r="C55" s="22">
        <v>43514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23</v>
      </c>
      <c r="J55" s="18">
        <f>VLOOKUP($A55,'[1]Planilha1'!$A$1:$O$189,12,0)</f>
        <v>4261.48</v>
      </c>
      <c r="K55" s="18">
        <f>VLOOKUP($A55,'[1]Planilha1'!$A$1:$O$189,5,0)</f>
        <v>0</v>
      </c>
      <c r="L55" s="18">
        <f>VLOOKUP($A55,'[1]Planilha1'!$A$1:$O$189,8,0)</f>
        <v>0</v>
      </c>
      <c r="M55" s="18">
        <f>VLOOKUP($A55,'[1]Planilha1'!$A$1:$O$189,10,0)</f>
        <v>4261.48</v>
      </c>
      <c r="N55" s="18">
        <f>VLOOKUP($A55,'[1]Planilha1'!$A$1:$O$189,9,0)</f>
        <v>818.01</v>
      </c>
      <c r="O55" s="18">
        <f>VLOOKUP($A55,'[1]Planilha1'!$A$1:$O$189,11,0)</f>
        <v>3443.47</v>
      </c>
    </row>
    <row r="56" spans="1:15" s="13" customFormat="1" ht="15" customHeight="1">
      <c r="A56" s="14">
        <v>1427</v>
      </c>
      <c r="B56" s="15" t="s">
        <v>140</v>
      </c>
      <c r="C56" s="22" t="s">
        <v>74</v>
      </c>
      <c r="D56" s="17" t="s">
        <v>32</v>
      </c>
      <c r="E56" s="17" t="s">
        <v>94</v>
      </c>
      <c r="F56" s="17" t="s">
        <v>18</v>
      </c>
      <c r="G56" s="17" t="s">
        <v>19</v>
      </c>
      <c r="H56" s="17" t="s">
        <v>141</v>
      </c>
      <c r="I56" s="17" t="s">
        <v>46</v>
      </c>
      <c r="J56" s="18">
        <f>VLOOKUP($A56,'[1]Planilha1'!$A$1:$O$189,12,0)</f>
        <v>12700.19</v>
      </c>
      <c r="K56" s="18">
        <f>VLOOKUP($A56,'[1]Planilha1'!$A$1:$O$189,5,0)</f>
        <v>0</v>
      </c>
      <c r="L56" s="18">
        <f>VLOOKUP($A56,'[1]Planilha1'!$A$1:$O$189,8,0)</f>
        <v>0</v>
      </c>
      <c r="M56" s="18">
        <f>VLOOKUP($A56,'[1]Planilha1'!$A$1:$O$189,10,0)</f>
        <v>12700.19</v>
      </c>
      <c r="N56" s="18">
        <f>VLOOKUP($A56,'[1]Planilha1'!$A$1:$O$189,9,0)</f>
        <v>3723.92</v>
      </c>
      <c r="O56" s="18">
        <f>VLOOKUP($A56,'[1]Planilha1'!$A$1:$O$189,11,0)</f>
        <v>8976.27</v>
      </c>
    </row>
    <row r="57" spans="1:15" s="13" customFormat="1" ht="15" customHeight="1">
      <c r="A57" s="25">
        <v>2139</v>
      </c>
      <c r="B57" s="26" t="s">
        <v>142</v>
      </c>
      <c r="C57" s="22">
        <v>43508</v>
      </c>
      <c r="D57" s="17" t="s">
        <v>143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VLOOKUP($A57,'[1]Planilha1'!$A$1:$O$189,12,0)</f>
        <v>28901.83</v>
      </c>
      <c r="K57" s="18">
        <f>VLOOKUP($A57,'[1]Planilha1'!$A$1:$O$189,5,0)</f>
        <v>0</v>
      </c>
      <c r="L57" s="18">
        <f>VLOOKUP($A57,'[1]Planilha1'!$A$1:$O$189,8,0)</f>
        <v>0</v>
      </c>
      <c r="M57" s="18">
        <f>VLOOKUP($A57,'[1]Planilha1'!$A$1:$O$189,10,0)</f>
        <v>28901.83</v>
      </c>
      <c r="N57" s="18">
        <f>VLOOKUP($A57,'[1]Planilha1'!$A$1:$O$189,9,0)</f>
        <v>8701.27</v>
      </c>
      <c r="O57" s="18">
        <f>VLOOKUP($A57,'[1]Planilha1'!$A$1:$O$189,11,0)</f>
        <v>20200.56</v>
      </c>
    </row>
    <row r="58" spans="1:15" s="13" customFormat="1" ht="15">
      <c r="A58" s="14">
        <v>1634</v>
      </c>
      <c r="B58" s="15" t="s">
        <v>144</v>
      </c>
      <c r="C58" s="22" t="s">
        <v>25</v>
      </c>
      <c r="D58" s="17" t="s">
        <v>26</v>
      </c>
      <c r="E58" s="17" t="s">
        <v>27</v>
      </c>
      <c r="F58" s="17" t="s">
        <v>18</v>
      </c>
      <c r="G58" s="17" t="s">
        <v>19</v>
      </c>
      <c r="H58" s="17"/>
      <c r="I58" s="17" t="s">
        <v>20</v>
      </c>
      <c r="J58" s="18">
        <f>VLOOKUP($A58,'[1]Planilha1'!$A$1:$O$189,12,0)</f>
        <v>8766.779999999999</v>
      </c>
      <c r="K58" s="18">
        <f>VLOOKUP($A58,'[1]Planilha1'!$A$1:$O$189,5,0)</f>
        <v>194.77</v>
      </c>
      <c r="L58" s="18">
        <f>VLOOKUP($A58,'[1]Planilha1'!$A$1:$O$189,8,0)</f>
        <v>6136.75</v>
      </c>
      <c r="M58" s="18">
        <f>VLOOKUP($A58,'[1]Planilha1'!$A$1:$O$189,10,0)</f>
        <v>15098.3</v>
      </c>
      <c r="N58" s="18">
        <f>VLOOKUP($A58,'[1]Planilha1'!$A$1:$O$189,9,0)</f>
        <v>2652.74</v>
      </c>
      <c r="O58" s="18">
        <f>VLOOKUP($A58,'[1]Planilha1'!$A$1:$O$189,11,0)</f>
        <v>12445.560000000001</v>
      </c>
    </row>
    <row r="59" spans="1:15" s="13" customFormat="1" ht="15">
      <c r="A59" s="14">
        <v>1378</v>
      </c>
      <c r="B59" s="15" t="s">
        <v>145</v>
      </c>
      <c r="C59" s="22" t="s">
        <v>109</v>
      </c>
      <c r="D59" s="17" t="s">
        <v>26</v>
      </c>
      <c r="E59" s="17" t="s">
        <v>36</v>
      </c>
      <c r="F59" s="17" t="s">
        <v>18</v>
      </c>
      <c r="G59" s="17" t="s">
        <v>19</v>
      </c>
      <c r="H59" s="17" t="s">
        <v>146</v>
      </c>
      <c r="I59" s="17" t="s">
        <v>46</v>
      </c>
      <c r="J59" s="18">
        <f>VLOOKUP($A59,'[1]Planilha1'!$A$1:$O$189,12,0)</f>
        <v>14346.63</v>
      </c>
      <c r="K59" s="18">
        <f>VLOOKUP($A59,'[1]Planilha1'!$A$1:$O$189,5,0)</f>
        <v>0</v>
      </c>
      <c r="L59" s="18">
        <f>VLOOKUP($A59,'[1]Planilha1'!$A$1:$O$189,8,0)</f>
        <v>0</v>
      </c>
      <c r="M59" s="18">
        <f>VLOOKUP($A59,'[1]Planilha1'!$A$1:$O$189,10,0)</f>
        <v>14346.63</v>
      </c>
      <c r="N59" s="18">
        <f>VLOOKUP($A59,'[1]Planilha1'!$A$1:$O$189,9,0)</f>
        <v>3735.21</v>
      </c>
      <c r="O59" s="18">
        <f>VLOOKUP($A59,'[1]Planilha1'!$A$1:$O$189,11,0)</f>
        <v>10611.42</v>
      </c>
    </row>
    <row r="60" spans="1:15" s="13" customFormat="1" ht="15">
      <c r="A60" s="14">
        <v>1635</v>
      </c>
      <c r="B60" s="15" t="s">
        <v>147</v>
      </c>
      <c r="C60" s="22" t="s">
        <v>25</v>
      </c>
      <c r="D60" s="17" t="s">
        <v>80</v>
      </c>
      <c r="E60" s="17"/>
      <c r="F60" s="17" t="s">
        <v>18</v>
      </c>
      <c r="G60" s="17" t="s">
        <v>19</v>
      </c>
      <c r="H60" s="17"/>
      <c r="I60" s="17" t="s">
        <v>20</v>
      </c>
      <c r="J60" s="18">
        <f>VLOOKUP($A60,'[1]Planilha1'!$A$1:$O$189,12,0)</f>
        <v>4488.17</v>
      </c>
      <c r="K60" s="18">
        <f>VLOOKUP($A60,'[1]Planilha1'!$A$1:$O$189,5,0)</f>
        <v>0</v>
      </c>
      <c r="L60" s="18">
        <f>VLOOKUP($A60,'[1]Planilha1'!$A$1:$O$189,8,0)</f>
        <v>0</v>
      </c>
      <c r="M60" s="18">
        <f>VLOOKUP($A60,'[1]Planilha1'!$A$1:$O$189,10,0)</f>
        <v>4488.17</v>
      </c>
      <c r="N60" s="18">
        <f>VLOOKUP($A60,'[1]Planilha1'!$A$1:$O$189,9,0)</f>
        <v>2220.75</v>
      </c>
      <c r="O60" s="18">
        <f>VLOOKUP($A60,'[1]Planilha1'!$A$1:$O$189,11,0)</f>
        <v>2267.42</v>
      </c>
    </row>
    <row r="61" spans="1:15" s="13" customFormat="1" ht="15" customHeight="1">
      <c r="A61" s="19">
        <v>2151</v>
      </c>
      <c r="B61" s="19" t="s">
        <v>148</v>
      </c>
      <c r="C61" s="24" t="s">
        <v>117</v>
      </c>
      <c r="D61" s="19" t="s">
        <v>149</v>
      </c>
      <c r="E61" s="17"/>
      <c r="F61" s="17" t="s">
        <v>19</v>
      </c>
      <c r="G61" s="17" t="s">
        <v>19</v>
      </c>
      <c r="H61" s="17"/>
      <c r="I61" s="17" t="s">
        <v>23</v>
      </c>
      <c r="J61" s="18">
        <f>VLOOKUP($A61,'[1]Planilha1'!$A$1:$O$189,12,0)</f>
        <v>10177.84</v>
      </c>
      <c r="K61" s="18">
        <f>VLOOKUP($A61,'[1]Planilha1'!$A$1:$O$189,5,0)</f>
        <v>0</v>
      </c>
      <c r="L61" s="18">
        <f>VLOOKUP($A61,'[1]Planilha1'!$A$1:$O$189,8,0)</f>
        <v>0</v>
      </c>
      <c r="M61" s="18">
        <f>VLOOKUP($A61,'[1]Planilha1'!$A$1:$O$189,10,0)</f>
        <v>10177.84</v>
      </c>
      <c r="N61" s="18">
        <f>VLOOKUP($A61,'[1]Planilha1'!$A$1:$O$189,9,0)</f>
        <v>2425.71</v>
      </c>
      <c r="O61" s="18">
        <f>VLOOKUP($A61,'[1]Planilha1'!$A$1:$O$189,11,0)</f>
        <v>7752.13</v>
      </c>
    </row>
    <row r="62" spans="1:15" s="13" customFormat="1" ht="15" customHeight="1">
      <c r="A62" s="14">
        <v>2091</v>
      </c>
      <c r="B62" s="15" t="s">
        <v>150</v>
      </c>
      <c r="C62" s="22">
        <v>43284</v>
      </c>
      <c r="D62" s="17" t="s">
        <v>151</v>
      </c>
      <c r="E62" s="17"/>
      <c r="F62" s="17" t="s">
        <v>19</v>
      </c>
      <c r="G62" s="17" t="s">
        <v>19</v>
      </c>
      <c r="H62" s="17" t="s">
        <v>152</v>
      </c>
      <c r="I62" s="17" t="s">
        <v>52</v>
      </c>
      <c r="J62" s="18">
        <f>VLOOKUP($A62,'[1]Planilha1'!$A$1:$O$189,12,0)</f>
        <v>5220.7</v>
      </c>
      <c r="K62" s="18">
        <f>VLOOKUP($A62,'[1]Planilha1'!$A$1:$O$189,5,0)</f>
        <v>0</v>
      </c>
      <c r="L62" s="18">
        <f>VLOOKUP($A62,'[1]Planilha1'!$A$1:$O$189,8,0)</f>
        <v>0</v>
      </c>
      <c r="M62" s="18">
        <f>VLOOKUP($A62,'[1]Planilha1'!$A$1:$O$189,10,0)</f>
        <v>5220.7</v>
      </c>
      <c r="N62" s="18">
        <f>VLOOKUP($A62,'[1]Planilha1'!$A$1:$O$189,9,0)</f>
        <v>824.84</v>
      </c>
      <c r="O62" s="18">
        <f>VLOOKUP($A62,'[1]Planilha1'!$A$1:$O$189,11,0)</f>
        <v>4395.86</v>
      </c>
    </row>
    <row r="63" spans="1:15" s="13" customFormat="1" ht="15" customHeight="1">
      <c r="A63" s="14">
        <v>1532</v>
      </c>
      <c r="B63" s="15" t="s">
        <v>153</v>
      </c>
      <c r="C63" s="22" t="s">
        <v>154</v>
      </c>
      <c r="D63" s="17" t="s">
        <v>26</v>
      </c>
      <c r="E63" s="17" t="s">
        <v>27</v>
      </c>
      <c r="F63" s="17" t="s">
        <v>18</v>
      </c>
      <c r="G63" s="17" t="s">
        <v>19</v>
      </c>
      <c r="H63" s="17"/>
      <c r="I63" s="17" t="s">
        <v>20</v>
      </c>
      <c r="J63" s="18">
        <f>VLOOKUP($A63,'[1]Planilha1'!$A$1:$O$189,12,0)</f>
        <v>8873.69</v>
      </c>
      <c r="K63" s="18">
        <f>VLOOKUP($A63,'[1]Planilha1'!$A$1:$O$189,5,0)</f>
        <v>0</v>
      </c>
      <c r="L63" s="18">
        <f>VLOOKUP($A63,'[1]Planilha1'!$A$1:$O$189,8,0)</f>
        <v>0</v>
      </c>
      <c r="M63" s="18">
        <f>VLOOKUP($A63,'[1]Planilha1'!$A$1:$O$189,10,0)</f>
        <v>8873.69</v>
      </c>
      <c r="N63" s="18">
        <f>VLOOKUP($A63,'[1]Planilha1'!$A$1:$O$189,9,0)</f>
        <v>2096.47</v>
      </c>
      <c r="O63" s="18">
        <f>VLOOKUP($A63,'[1]Planilha1'!$A$1:$O$189,11,0)</f>
        <v>6777.22</v>
      </c>
    </row>
    <row r="64" spans="1:15" s="13" customFormat="1" ht="15" customHeight="1">
      <c r="A64" s="19">
        <v>2159</v>
      </c>
      <c r="B64" s="19" t="s">
        <v>155</v>
      </c>
      <c r="C64" s="24" t="s">
        <v>156</v>
      </c>
      <c r="D64" s="19" t="s">
        <v>29</v>
      </c>
      <c r="E64" s="17"/>
      <c r="F64" s="17" t="s">
        <v>19</v>
      </c>
      <c r="G64" s="17" t="s">
        <v>19</v>
      </c>
      <c r="H64" s="17"/>
      <c r="I64" s="17" t="s">
        <v>23</v>
      </c>
      <c r="J64" s="18">
        <f>VLOOKUP($A64,'[1]Planilha1'!$A$1:$O$189,12,0)</f>
        <v>3409.19</v>
      </c>
      <c r="K64" s="18">
        <f>VLOOKUP($A64,'[1]Planilha1'!$A$1:$O$189,5,0)</f>
        <v>0</v>
      </c>
      <c r="L64" s="18">
        <f>VLOOKUP($A64,'[1]Planilha1'!$A$1:$O$189,8,0)</f>
        <v>0</v>
      </c>
      <c r="M64" s="18">
        <f>VLOOKUP($A64,'[1]Planilha1'!$A$1:$O$189,10,0)</f>
        <v>3409.19</v>
      </c>
      <c r="N64" s="18">
        <f>VLOOKUP($A64,'[1]Planilha1'!$A$1:$O$189,9,0)</f>
        <v>584.63</v>
      </c>
      <c r="O64" s="18">
        <f>VLOOKUP($A64,'[1]Planilha1'!$A$1:$O$189,11,0)</f>
        <v>2824.56</v>
      </c>
    </row>
    <row r="65" spans="1:15" s="13" customFormat="1" ht="15" customHeight="1">
      <c r="A65" s="14">
        <v>1434</v>
      </c>
      <c r="B65" s="15" t="s">
        <v>157</v>
      </c>
      <c r="C65" s="22" t="s">
        <v>158</v>
      </c>
      <c r="D65" s="17" t="s">
        <v>80</v>
      </c>
      <c r="E65" s="17"/>
      <c r="F65" s="17" t="s">
        <v>18</v>
      </c>
      <c r="G65" s="17" t="s">
        <v>19</v>
      </c>
      <c r="H65" s="17"/>
      <c r="I65" s="17" t="s">
        <v>20</v>
      </c>
      <c r="J65" s="18">
        <f>VLOOKUP($A65,'[1]Planilha1'!$A$1:$O$189,12,0)</f>
        <v>4488.17</v>
      </c>
      <c r="K65" s="18">
        <f>VLOOKUP($A65,'[1]Planilha1'!$A$1:$O$189,5,0)</f>
        <v>0</v>
      </c>
      <c r="L65" s="18">
        <f>VLOOKUP($A65,'[1]Planilha1'!$A$1:$O$189,8,0)</f>
        <v>0</v>
      </c>
      <c r="M65" s="18">
        <f>VLOOKUP($A65,'[1]Planilha1'!$A$1:$O$189,10,0)</f>
        <v>4488.17</v>
      </c>
      <c r="N65" s="18">
        <f>VLOOKUP($A65,'[1]Planilha1'!$A$1:$O$189,9,0)</f>
        <v>893.6</v>
      </c>
      <c r="O65" s="18">
        <f>VLOOKUP($A65,'[1]Planilha1'!$A$1:$O$189,11,0)</f>
        <v>3594.57</v>
      </c>
    </row>
    <row r="66" spans="1:15" s="13" customFormat="1" ht="15" customHeight="1">
      <c r="A66" s="14">
        <v>1379</v>
      </c>
      <c r="B66" s="15" t="s">
        <v>159</v>
      </c>
      <c r="C66" s="22" t="s">
        <v>160</v>
      </c>
      <c r="D66" s="17" t="s">
        <v>26</v>
      </c>
      <c r="E66" s="17" t="s">
        <v>27</v>
      </c>
      <c r="F66" s="17" t="s">
        <v>18</v>
      </c>
      <c r="G66" s="17" t="s">
        <v>19</v>
      </c>
      <c r="H66" s="17"/>
      <c r="I66" s="17" t="s">
        <v>20</v>
      </c>
      <c r="J66" s="18">
        <f>VLOOKUP($A66,'[1]Planilha1'!$A$1:$O$189,12,0)</f>
        <v>8972.78</v>
      </c>
      <c r="K66" s="18">
        <f>VLOOKUP($A66,'[1]Planilha1'!$A$1:$O$189,5,0)</f>
        <v>0</v>
      </c>
      <c r="L66" s="18">
        <f>VLOOKUP($A66,'[1]Planilha1'!$A$1:$O$189,8,0)</f>
        <v>0</v>
      </c>
      <c r="M66" s="18">
        <f>VLOOKUP($A66,'[1]Planilha1'!$A$1:$O$189,10,0)</f>
        <v>8972.78</v>
      </c>
      <c r="N66" s="18">
        <f>VLOOKUP($A66,'[1]Planilha1'!$A$1:$O$189,9,0)</f>
        <v>3791.29</v>
      </c>
      <c r="O66" s="18">
        <f>VLOOKUP($A66,'[1]Planilha1'!$A$1:$O$189,11,0)</f>
        <v>5181.49</v>
      </c>
    </row>
    <row r="67" spans="1:15" s="13" customFormat="1" ht="15" customHeight="1">
      <c r="A67" s="14">
        <v>1790</v>
      </c>
      <c r="B67" s="15" t="s">
        <v>161</v>
      </c>
      <c r="C67" s="22" t="s">
        <v>162</v>
      </c>
      <c r="D67" s="17" t="s">
        <v>32</v>
      </c>
      <c r="E67" s="17" t="s">
        <v>101</v>
      </c>
      <c r="F67" s="17" t="s">
        <v>18</v>
      </c>
      <c r="G67" s="17" t="s">
        <v>19</v>
      </c>
      <c r="H67" s="17"/>
      <c r="I67" s="17" t="s">
        <v>20</v>
      </c>
      <c r="J67" s="18">
        <f>VLOOKUP($A67,'[1]Planilha1'!$A$1:$O$189,12,0)</f>
        <v>7120.34</v>
      </c>
      <c r="K67" s="18">
        <f>VLOOKUP($A67,'[1]Planilha1'!$A$1:$O$189,5,0)</f>
        <v>0</v>
      </c>
      <c r="L67" s="18">
        <f>VLOOKUP($A67,'[1]Planilha1'!$A$1:$O$189,8,0)</f>
        <v>0</v>
      </c>
      <c r="M67" s="18">
        <f>VLOOKUP($A67,'[1]Planilha1'!$A$1:$O$189,10,0)</f>
        <v>7120.34</v>
      </c>
      <c r="N67" s="18">
        <f>VLOOKUP($A67,'[1]Planilha1'!$A$1:$O$189,9,0)</f>
        <v>1614.3</v>
      </c>
      <c r="O67" s="18">
        <f>VLOOKUP($A67,'[1]Planilha1'!$A$1:$O$189,11,0)</f>
        <v>5506.04</v>
      </c>
    </row>
    <row r="68" spans="1:15" s="13" customFormat="1" ht="15" customHeight="1">
      <c r="A68" s="19">
        <v>2172</v>
      </c>
      <c r="B68" s="27" t="s">
        <v>163</v>
      </c>
      <c r="C68" s="20">
        <v>43550</v>
      </c>
      <c r="D68" s="19" t="s">
        <v>164</v>
      </c>
      <c r="E68" s="28"/>
      <c r="F68" s="17" t="s">
        <v>19</v>
      </c>
      <c r="G68" s="17" t="s">
        <v>19</v>
      </c>
      <c r="H68" s="28"/>
      <c r="I68" s="17" t="s">
        <v>23</v>
      </c>
      <c r="J68" s="18">
        <f>VLOOKUP($A68,'[1]Planilha1'!$A$1:$O$189,12,0)</f>
        <v>2406.64</v>
      </c>
      <c r="K68" s="18">
        <f>VLOOKUP($A68,'[1]Planilha1'!$A$1:$O$189,5,0)</f>
        <v>0</v>
      </c>
      <c r="L68" s="18">
        <f>VLOOKUP($A68,'[1]Planilha1'!$A$1:$O$189,8,0)</f>
        <v>0</v>
      </c>
      <c r="M68" s="18">
        <f>VLOOKUP($A68,'[1]Planilha1'!$A$1:$O$189,10,0)</f>
        <v>2406.64</v>
      </c>
      <c r="N68" s="18">
        <f>VLOOKUP($A68,'[1]Planilha1'!$A$1:$O$189,9,0)</f>
        <v>282.57</v>
      </c>
      <c r="O68" s="18">
        <f>VLOOKUP($A68,'[1]Planilha1'!$A$1:$O$189,11,0)</f>
        <v>2124.07</v>
      </c>
    </row>
    <row r="69" spans="1:15" s="13" customFormat="1" ht="15" customHeight="1">
      <c r="A69" s="14">
        <v>1450</v>
      </c>
      <c r="B69" s="15" t="s">
        <v>165</v>
      </c>
      <c r="C69" s="22" t="s">
        <v>166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VLOOKUP($A69,'[1]Planilha1'!$A$1:$O$189,12,0)</f>
        <v>8766.78</v>
      </c>
      <c r="K69" s="18">
        <f>VLOOKUP($A69,'[1]Planilha1'!$A$1:$O$189,5,0)</f>
        <v>0</v>
      </c>
      <c r="L69" s="18">
        <f>VLOOKUP($A69,'[1]Planilha1'!$A$1:$O$189,8,0)</f>
        <v>0</v>
      </c>
      <c r="M69" s="18">
        <f>VLOOKUP($A69,'[1]Planilha1'!$A$1:$O$189,10,0)</f>
        <v>8766.78</v>
      </c>
      <c r="N69" s="18">
        <f>VLOOKUP($A69,'[1]Planilha1'!$A$1:$O$189,9,0)</f>
        <v>2775.91</v>
      </c>
      <c r="O69" s="18">
        <f>VLOOKUP($A69,'[1]Planilha1'!$A$1:$O$189,11,0)</f>
        <v>5990.87</v>
      </c>
    </row>
    <row r="70" spans="1:15" s="13" customFormat="1" ht="15" customHeight="1">
      <c r="A70" s="14">
        <v>2117</v>
      </c>
      <c r="B70" s="15" t="s">
        <v>167</v>
      </c>
      <c r="C70" s="22">
        <v>43304</v>
      </c>
      <c r="D70" s="17" t="s">
        <v>69</v>
      </c>
      <c r="E70" s="17"/>
      <c r="F70" s="17" t="s">
        <v>19</v>
      </c>
      <c r="G70" s="17" t="s">
        <v>19</v>
      </c>
      <c r="H70" s="17"/>
      <c r="I70" s="17" t="s">
        <v>23</v>
      </c>
      <c r="J70" s="18">
        <f>VLOOKUP($A70,'[1]Planilha1'!$A$1:$O$189,12,0)</f>
        <v>5919.25</v>
      </c>
      <c r="K70" s="18">
        <f>VLOOKUP($A70,'[1]Planilha1'!$A$1:$O$189,5,0)</f>
        <v>0</v>
      </c>
      <c r="L70" s="18">
        <f>VLOOKUP($A70,'[1]Planilha1'!$A$1:$O$189,8,0)</f>
        <v>0</v>
      </c>
      <c r="M70" s="18">
        <f>VLOOKUP($A70,'[1]Planilha1'!$A$1:$O$189,10,0)</f>
        <v>5919.25</v>
      </c>
      <c r="N70" s="18">
        <f>VLOOKUP($A70,'[1]Planilha1'!$A$1:$O$189,9,0)</f>
        <v>1306.83</v>
      </c>
      <c r="O70" s="18">
        <f>VLOOKUP($A70,'[1]Planilha1'!$A$1:$O$189,11,0)</f>
        <v>4612.42</v>
      </c>
    </row>
    <row r="71" spans="1:15" s="13" customFormat="1" ht="15" customHeight="1">
      <c r="A71" s="14">
        <v>1399</v>
      </c>
      <c r="B71" s="15" t="s">
        <v>168</v>
      </c>
      <c r="C71" s="22" t="s">
        <v>35</v>
      </c>
      <c r="D71" s="17" t="s">
        <v>80</v>
      </c>
      <c r="E71" s="17"/>
      <c r="F71" s="17" t="s">
        <v>18</v>
      </c>
      <c r="G71" s="17" t="s">
        <v>19</v>
      </c>
      <c r="H71" s="17"/>
      <c r="I71" s="17" t="s">
        <v>20</v>
      </c>
      <c r="J71" s="18">
        <f>VLOOKUP($A71,'[1]Planilha1'!$A$1:$O$189,12,0)</f>
        <v>3366.12</v>
      </c>
      <c r="K71" s="18">
        <f>VLOOKUP($A71,'[1]Planilha1'!$A$1:$O$189,5,0)</f>
        <v>187.01</v>
      </c>
      <c r="L71" s="18">
        <f>VLOOKUP($A71,'[1]Planilha1'!$A$1:$O$189,8,0)</f>
        <v>0</v>
      </c>
      <c r="M71" s="18">
        <f>VLOOKUP($A71,'[1]Planilha1'!$A$1:$O$189,10,0)</f>
        <v>3553.13</v>
      </c>
      <c r="N71" s="18">
        <f>VLOOKUP($A71,'[1]Planilha1'!$A$1:$O$189,9,0)</f>
        <v>1232.16</v>
      </c>
      <c r="O71" s="18">
        <f>VLOOKUP($A71,'[1]Planilha1'!$A$1:$O$189,11,0)</f>
        <v>2320.97</v>
      </c>
    </row>
    <row r="72" spans="1:15" s="13" customFormat="1" ht="15" customHeight="1">
      <c r="A72" s="14">
        <v>1534</v>
      </c>
      <c r="B72" s="15" t="s">
        <v>169</v>
      </c>
      <c r="C72" s="22" t="s">
        <v>154</v>
      </c>
      <c r="D72" s="17" t="s">
        <v>32</v>
      </c>
      <c r="E72" s="17" t="s">
        <v>42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VLOOKUP($A72,'[1]Planilha1'!$A$1:$O$189,12,0)</f>
        <v>7013.43</v>
      </c>
      <c r="K72" s="18">
        <f>VLOOKUP($A72,'[1]Planilha1'!$A$1:$O$189,5,0)</f>
        <v>0</v>
      </c>
      <c r="L72" s="18">
        <f>VLOOKUP($A72,'[1]Planilha1'!$A$1:$O$189,8,0)</f>
        <v>0</v>
      </c>
      <c r="M72" s="18">
        <f>VLOOKUP($A72,'[1]Planilha1'!$A$1:$O$189,10,0)</f>
        <v>7013.43</v>
      </c>
      <c r="N72" s="18">
        <f>VLOOKUP($A72,'[1]Planilha1'!$A$1:$O$189,9,0)</f>
        <v>2196.19</v>
      </c>
      <c r="O72" s="18">
        <f>VLOOKUP($A72,'[1]Planilha1'!$A$1:$O$189,11,0)</f>
        <v>4817.24</v>
      </c>
    </row>
    <row r="73" spans="1:15" s="13" customFormat="1" ht="15" customHeight="1">
      <c r="A73" s="14">
        <v>1523</v>
      </c>
      <c r="B73" s="15" t="s">
        <v>170</v>
      </c>
      <c r="C73" s="22" t="s">
        <v>97</v>
      </c>
      <c r="D73" s="17" t="s">
        <v>80</v>
      </c>
      <c r="E73" s="17"/>
      <c r="F73" s="17" t="s">
        <v>18</v>
      </c>
      <c r="G73" s="17" t="s">
        <v>19</v>
      </c>
      <c r="H73" s="17"/>
      <c r="I73" s="17" t="s">
        <v>20</v>
      </c>
      <c r="J73" s="18">
        <f>VLOOKUP($A73,'[1]Planilha1'!$A$1:$O$189,12,0)</f>
        <v>4488.17</v>
      </c>
      <c r="K73" s="18">
        <f>VLOOKUP($A73,'[1]Planilha1'!$A$1:$O$189,5,0)</f>
        <v>0</v>
      </c>
      <c r="L73" s="18">
        <f>VLOOKUP($A73,'[1]Planilha1'!$A$1:$O$189,8,0)</f>
        <v>0</v>
      </c>
      <c r="M73" s="18">
        <f>VLOOKUP($A73,'[1]Planilha1'!$A$1:$O$189,10,0)</f>
        <v>4488.17</v>
      </c>
      <c r="N73" s="18">
        <f>VLOOKUP($A73,'[1]Planilha1'!$A$1:$O$189,9,0)</f>
        <v>1195.48</v>
      </c>
      <c r="O73" s="18">
        <f>VLOOKUP($A73,'[1]Planilha1'!$A$1:$O$189,11,0)</f>
        <v>3292.69</v>
      </c>
    </row>
    <row r="74" spans="1:15" s="13" customFormat="1" ht="15" customHeight="1">
      <c r="A74" s="14">
        <v>1437</v>
      </c>
      <c r="B74" s="15" t="s">
        <v>171</v>
      </c>
      <c r="C74" s="22" t="s">
        <v>172</v>
      </c>
      <c r="D74" s="17" t="s">
        <v>26</v>
      </c>
      <c r="E74" s="17" t="s">
        <v>27</v>
      </c>
      <c r="F74" s="17" t="s">
        <v>18</v>
      </c>
      <c r="G74" s="17" t="s">
        <v>19</v>
      </c>
      <c r="H74" s="17" t="s">
        <v>173</v>
      </c>
      <c r="I74" s="17" t="s">
        <v>46</v>
      </c>
      <c r="J74" s="18">
        <f>VLOOKUP($A74,'[1]Planilha1'!$A$1:$O$189,12,0)</f>
        <v>14346.63</v>
      </c>
      <c r="K74" s="18">
        <f>VLOOKUP($A74,'[1]Planilha1'!$A$1:$O$189,5,0)</f>
        <v>0</v>
      </c>
      <c r="L74" s="18">
        <f>VLOOKUP($A74,'[1]Planilha1'!$A$1:$O$189,8,0)</f>
        <v>0</v>
      </c>
      <c r="M74" s="18">
        <f>VLOOKUP($A74,'[1]Planilha1'!$A$1:$O$189,10,0)</f>
        <v>14346.63</v>
      </c>
      <c r="N74" s="18">
        <f>VLOOKUP($A74,'[1]Planilha1'!$A$1:$O$189,9,0)</f>
        <v>3735.21</v>
      </c>
      <c r="O74" s="18">
        <f>VLOOKUP($A74,'[1]Planilha1'!$A$1:$O$189,11,0)</f>
        <v>10611.42</v>
      </c>
    </row>
    <row r="75" spans="1:15" s="13" customFormat="1" ht="15" customHeight="1">
      <c r="A75" s="14">
        <v>1442</v>
      </c>
      <c r="B75" s="15" t="s">
        <v>174</v>
      </c>
      <c r="C75" s="22" t="s">
        <v>119</v>
      </c>
      <c r="D75" s="17" t="s">
        <v>26</v>
      </c>
      <c r="E75" s="17" t="s">
        <v>27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VLOOKUP($A75,'[1]Planilha1'!$A$1:$O$189,12,0)</f>
        <v>8766.78</v>
      </c>
      <c r="K75" s="18">
        <f>VLOOKUP($A75,'[1]Planilha1'!$A$1:$O$189,5,0)</f>
        <v>0</v>
      </c>
      <c r="L75" s="18">
        <f>VLOOKUP($A75,'[1]Planilha1'!$A$1:$O$189,8,0)</f>
        <v>0</v>
      </c>
      <c r="M75" s="18">
        <f>VLOOKUP($A75,'[1]Planilha1'!$A$1:$O$189,10,0)</f>
        <v>8766.78</v>
      </c>
      <c r="N75" s="18">
        <f>VLOOKUP($A75,'[1]Planilha1'!$A$1:$O$189,9,0)</f>
        <v>2200.75</v>
      </c>
      <c r="O75" s="18">
        <f>VLOOKUP($A75,'[1]Planilha1'!$A$1:$O$189,11,0)</f>
        <v>6566.03</v>
      </c>
    </row>
    <row r="76" spans="1:15" s="13" customFormat="1" ht="15" customHeight="1">
      <c r="A76" s="14">
        <v>1400</v>
      </c>
      <c r="B76" s="15" t="s">
        <v>175</v>
      </c>
      <c r="C76" s="22" t="s">
        <v>35</v>
      </c>
      <c r="D76" s="17" t="s">
        <v>32</v>
      </c>
      <c r="E76" s="17" t="s">
        <v>176</v>
      </c>
      <c r="F76" s="17" t="s">
        <v>18</v>
      </c>
      <c r="G76" s="17" t="s">
        <v>19</v>
      </c>
      <c r="H76" s="17" t="s">
        <v>177</v>
      </c>
      <c r="I76" s="17" t="s">
        <v>46</v>
      </c>
      <c r="J76" s="18">
        <f>VLOOKUP($A76,'[1]Planilha1'!$A$1:$O$189,12,0)</f>
        <v>12593.28</v>
      </c>
      <c r="K76" s="18">
        <f>VLOOKUP($A76,'[1]Planilha1'!$A$1:$O$189,5,0)</f>
        <v>0</v>
      </c>
      <c r="L76" s="18">
        <f>VLOOKUP($A76,'[1]Planilha1'!$A$1:$O$189,8,0)</f>
        <v>0</v>
      </c>
      <c r="M76" s="18">
        <f>VLOOKUP($A76,'[1]Planilha1'!$A$1:$O$189,10,0)</f>
        <v>12593.28</v>
      </c>
      <c r="N76" s="18">
        <f>VLOOKUP($A76,'[1]Planilha1'!$A$1:$O$189,9,0)</f>
        <v>3828.2</v>
      </c>
      <c r="O76" s="18">
        <f>VLOOKUP($A76,'[1]Planilha1'!$A$1:$O$189,11,0)</f>
        <v>8765.08</v>
      </c>
    </row>
    <row r="77" spans="1:15" s="13" customFormat="1" ht="15" customHeight="1">
      <c r="A77" s="14">
        <v>1130</v>
      </c>
      <c r="B77" s="15" t="s">
        <v>178</v>
      </c>
      <c r="C77" s="22" t="s">
        <v>179</v>
      </c>
      <c r="D77" s="17" t="s">
        <v>59</v>
      </c>
      <c r="E77" s="17"/>
      <c r="F77" s="17" t="s">
        <v>19</v>
      </c>
      <c r="G77" s="17" t="s">
        <v>19</v>
      </c>
      <c r="H77" s="17"/>
      <c r="I77" s="17" t="s">
        <v>20</v>
      </c>
      <c r="J77" s="18">
        <f>VLOOKUP($A77,'[1]Planilha1'!$A$1:$O$189,12,0)</f>
        <v>8988.630000000001</v>
      </c>
      <c r="K77" s="18">
        <f>VLOOKUP($A77,'[1]Planilha1'!$A$1:$O$189,5,0)</f>
        <v>1464.6299999999999</v>
      </c>
      <c r="L77" s="18">
        <f>VLOOKUP($A77,'[1]Planilha1'!$A$1:$O$189,8,0)</f>
        <v>0</v>
      </c>
      <c r="M77" s="18">
        <f>VLOOKUP($A77,'[1]Planilha1'!$A$1:$O$189,10,0)</f>
        <v>10453.26</v>
      </c>
      <c r="N77" s="18">
        <f>VLOOKUP($A77,'[1]Planilha1'!$A$1:$O$189,9,0)</f>
        <v>6260.27</v>
      </c>
      <c r="O77" s="18">
        <f>VLOOKUP($A77,'[1]Planilha1'!$A$1:$O$189,11,0)</f>
        <v>4192.99</v>
      </c>
    </row>
    <row r="78" spans="1:15" s="13" customFormat="1" ht="15" customHeight="1">
      <c r="A78" s="29">
        <v>2025</v>
      </c>
      <c r="B78" s="15" t="s">
        <v>180</v>
      </c>
      <c r="C78" s="22">
        <v>42950</v>
      </c>
      <c r="D78" s="17" t="s">
        <v>138</v>
      </c>
      <c r="E78" s="17"/>
      <c r="F78" s="17" t="s">
        <v>19</v>
      </c>
      <c r="G78" s="17" t="s">
        <v>19</v>
      </c>
      <c r="H78" s="17"/>
      <c r="I78" s="17" t="s">
        <v>23</v>
      </c>
      <c r="J78" s="18">
        <f>VLOOKUP($A78,'[1]Planilha1'!$A$1:$O$189,12,0)</f>
        <v>1615.05</v>
      </c>
      <c r="K78" s="18">
        <f>VLOOKUP($A78,'[1]Planilha1'!$A$1:$O$189,5,0)</f>
        <v>0</v>
      </c>
      <c r="L78" s="18">
        <f>VLOOKUP($A78,'[1]Planilha1'!$A$1:$O$189,8,0)</f>
        <v>0</v>
      </c>
      <c r="M78" s="18">
        <f>VLOOKUP($A78,'[1]Planilha1'!$A$1:$O$189,10,0)</f>
        <v>1615.05</v>
      </c>
      <c r="N78" s="18">
        <f>VLOOKUP($A78,'[1]Planilha1'!$A$1:$O$189,9,0)</f>
        <v>478.81</v>
      </c>
      <c r="O78" s="18">
        <f>VLOOKUP($A78,'[1]Planilha1'!$A$1:$O$189,11,0)</f>
        <v>1136.24</v>
      </c>
    </row>
    <row r="79" spans="1:15" s="13" customFormat="1" ht="15" customHeight="1">
      <c r="A79" s="14">
        <v>2056</v>
      </c>
      <c r="B79" s="15" t="s">
        <v>181</v>
      </c>
      <c r="C79" s="22" t="s">
        <v>182</v>
      </c>
      <c r="D79" s="17" t="s">
        <v>62</v>
      </c>
      <c r="E79" s="17"/>
      <c r="F79" s="17" t="s">
        <v>19</v>
      </c>
      <c r="G79" s="17" t="s">
        <v>19</v>
      </c>
      <c r="H79" s="17"/>
      <c r="I79" s="17" t="s">
        <v>23</v>
      </c>
      <c r="J79" s="18">
        <f>VLOOKUP($A79,'[1]Planilha1'!$A$1:$O$189,12,0)</f>
        <v>4261.48</v>
      </c>
      <c r="K79" s="18">
        <f>VLOOKUP($A79,'[1]Planilha1'!$A$1:$O$189,5,0)</f>
        <v>0</v>
      </c>
      <c r="L79" s="18">
        <f>VLOOKUP($A79,'[1]Planilha1'!$A$1:$O$189,8,0)</f>
        <v>0</v>
      </c>
      <c r="M79" s="18">
        <f>VLOOKUP($A79,'[1]Planilha1'!$A$1:$O$189,10,0)</f>
        <v>4261.48</v>
      </c>
      <c r="N79" s="18">
        <f>VLOOKUP($A79,'[1]Planilha1'!$A$1:$O$189,9,0)</f>
        <v>818.01</v>
      </c>
      <c r="O79" s="18">
        <f>VLOOKUP($A79,'[1]Planilha1'!$A$1:$O$189,11,0)</f>
        <v>3443.47</v>
      </c>
    </row>
    <row r="80" spans="1:15" s="13" customFormat="1" ht="15">
      <c r="A80" s="14">
        <v>1401</v>
      </c>
      <c r="B80" s="15" t="s">
        <v>183</v>
      </c>
      <c r="C80" s="22" t="s">
        <v>35</v>
      </c>
      <c r="D80" s="17" t="s">
        <v>26</v>
      </c>
      <c r="E80" s="17" t="s">
        <v>36</v>
      </c>
      <c r="F80" s="17" t="s">
        <v>18</v>
      </c>
      <c r="G80" s="17" t="s">
        <v>19</v>
      </c>
      <c r="H80" s="17"/>
      <c r="I80" s="17" t="s">
        <v>20</v>
      </c>
      <c r="J80" s="18">
        <f>VLOOKUP($A80,'[1]Planilha1'!$A$1:$O$189,12,0)</f>
        <v>8766.78</v>
      </c>
      <c r="K80" s="18">
        <f>VLOOKUP($A80,'[1]Planilha1'!$A$1:$O$189,5,0)</f>
        <v>0</v>
      </c>
      <c r="L80" s="18">
        <f>VLOOKUP($A80,'[1]Planilha1'!$A$1:$O$189,8,0)</f>
        <v>0</v>
      </c>
      <c r="M80" s="18">
        <f>VLOOKUP($A80,'[1]Planilha1'!$A$1:$O$189,10,0)</f>
        <v>8766.78</v>
      </c>
      <c r="N80" s="18">
        <f>VLOOKUP($A80,'[1]Planilha1'!$A$1:$O$189,9,0)</f>
        <v>2775.91</v>
      </c>
      <c r="O80" s="18">
        <f>VLOOKUP($A80,'[1]Planilha1'!$A$1:$O$189,11,0)</f>
        <v>5990.87</v>
      </c>
    </row>
    <row r="81" spans="1:15" s="13" customFormat="1" ht="15" customHeight="1">
      <c r="A81" s="14">
        <v>1607</v>
      </c>
      <c r="B81" s="15" t="s">
        <v>184</v>
      </c>
      <c r="C81" s="22" t="s">
        <v>185</v>
      </c>
      <c r="D81" s="17" t="s">
        <v>16</v>
      </c>
      <c r="E81" s="17" t="s">
        <v>186</v>
      </c>
      <c r="F81" s="17" t="s">
        <v>18</v>
      </c>
      <c r="G81" s="17" t="s">
        <v>19</v>
      </c>
      <c r="H81" s="17"/>
      <c r="I81" s="17" t="s">
        <v>20</v>
      </c>
      <c r="J81" s="18">
        <f>VLOOKUP($A81,'[1]Planilha1'!$A$1:$O$189,12,0)</f>
        <v>8713.33</v>
      </c>
      <c r="K81" s="18">
        <f>VLOOKUP($A81,'[1]Planilha1'!$A$1:$O$189,5,0)</f>
        <v>0</v>
      </c>
      <c r="L81" s="18">
        <f>VLOOKUP($A81,'[1]Planilha1'!$A$1:$O$189,8,0)</f>
        <v>0</v>
      </c>
      <c r="M81" s="18">
        <f>VLOOKUP($A81,'[1]Planilha1'!$A$1:$O$189,10,0)</f>
        <v>8713.33</v>
      </c>
      <c r="N81" s="18">
        <f>VLOOKUP($A81,'[1]Planilha1'!$A$1:$O$189,9,0)</f>
        <v>2186.05</v>
      </c>
      <c r="O81" s="18">
        <f>VLOOKUP($A81,'[1]Planilha1'!$A$1:$O$189,11,0)</f>
        <v>6527.28</v>
      </c>
    </row>
    <row r="82" spans="1:15" s="13" customFormat="1" ht="15" customHeight="1">
      <c r="A82" s="14">
        <v>1509</v>
      </c>
      <c r="B82" s="15" t="s">
        <v>187</v>
      </c>
      <c r="C82" s="22">
        <v>40679</v>
      </c>
      <c r="D82" s="17" t="s">
        <v>80</v>
      </c>
      <c r="E82" s="17"/>
      <c r="F82" s="17" t="s">
        <v>18</v>
      </c>
      <c r="G82" s="17" t="s">
        <v>19</v>
      </c>
      <c r="H82" s="17"/>
      <c r="I82" s="17" t="s">
        <v>20</v>
      </c>
      <c r="J82" s="18">
        <f>VLOOKUP($A82,'[1]Planilha1'!$A$1:$O$189,12,0)</f>
        <v>3366.12</v>
      </c>
      <c r="K82" s="18">
        <f>VLOOKUP($A82,'[1]Planilha1'!$A$1:$O$189,5,0)</f>
        <v>0</v>
      </c>
      <c r="L82" s="18">
        <f>VLOOKUP($A82,'[1]Planilha1'!$A$1:$O$189,8,0)</f>
        <v>0</v>
      </c>
      <c r="M82" s="18">
        <f>VLOOKUP($A82,'[1]Planilha1'!$A$1:$O$189,10,0)</f>
        <v>3366.12</v>
      </c>
      <c r="N82" s="18">
        <f>VLOOKUP($A82,'[1]Planilha1'!$A$1:$O$189,9,0)</f>
        <v>573.04</v>
      </c>
      <c r="O82" s="18">
        <f>VLOOKUP($A82,'[1]Planilha1'!$A$1:$O$189,11,0)</f>
        <v>2793.08</v>
      </c>
    </row>
    <row r="83" spans="1:15" s="13" customFormat="1" ht="15">
      <c r="A83" s="19">
        <v>2152</v>
      </c>
      <c r="B83" s="19" t="s">
        <v>188</v>
      </c>
      <c r="C83" s="24" t="s">
        <v>117</v>
      </c>
      <c r="D83" s="19" t="s">
        <v>62</v>
      </c>
      <c r="E83" s="17"/>
      <c r="F83" s="17" t="s">
        <v>19</v>
      </c>
      <c r="G83" s="17" t="s">
        <v>19</v>
      </c>
      <c r="H83" s="17"/>
      <c r="I83" s="17" t="s">
        <v>23</v>
      </c>
      <c r="J83" s="18">
        <f>VLOOKUP($A83,'[1]Planilha1'!$A$1:$O$189,12,0)</f>
        <v>4261.48</v>
      </c>
      <c r="K83" s="18">
        <f>VLOOKUP($A83,'[1]Planilha1'!$A$1:$O$189,5,0)</f>
        <v>0</v>
      </c>
      <c r="L83" s="18">
        <f>VLOOKUP($A83,'[1]Planilha1'!$A$1:$O$189,8,0)</f>
        <v>0</v>
      </c>
      <c r="M83" s="18">
        <f>VLOOKUP($A83,'[1]Planilha1'!$A$1:$O$189,10,0)</f>
        <v>4261.48</v>
      </c>
      <c r="N83" s="18">
        <f>VLOOKUP($A83,'[1]Planilha1'!$A$1:$O$189,9,0)</f>
        <v>785.45</v>
      </c>
      <c r="O83" s="18">
        <f>VLOOKUP($A83,'[1]Planilha1'!$A$1:$O$189,11,0)</f>
        <v>3476.03</v>
      </c>
    </row>
    <row r="84" spans="1:15" s="13" customFormat="1" ht="15">
      <c r="A84" s="14">
        <v>1627</v>
      </c>
      <c r="B84" s="15" t="s">
        <v>189</v>
      </c>
      <c r="C84" s="22" t="s">
        <v>79</v>
      </c>
      <c r="D84" s="17" t="s">
        <v>80</v>
      </c>
      <c r="E84" s="17"/>
      <c r="F84" s="17" t="s">
        <v>18</v>
      </c>
      <c r="G84" s="17" t="s">
        <v>19</v>
      </c>
      <c r="H84" s="17" t="s">
        <v>190</v>
      </c>
      <c r="I84" s="17" t="s">
        <v>46</v>
      </c>
      <c r="J84" s="18">
        <f>VLOOKUP($A84,'[1]Planilha1'!$A$1:$O$189,12,0)</f>
        <v>7556.44</v>
      </c>
      <c r="K84" s="18">
        <f>VLOOKUP($A84,'[1]Planilha1'!$A$1:$O$189,5,0)</f>
        <v>524.01</v>
      </c>
      <c r="L84" s="18">
        <f>VLOOKUP($A84,'[1]Planilha1'!$A$1:$O$189,8,0)</f>
        <v>0</v>
      </c>
      <c r="M84" s="18">
        <f>VLOOKUP($A84,'[1]Planilha1'!$A$1:$O$189,10,0)</f>
        <v>8080.45</v>
      </c>
      <c r="N84" s="18">
        <f>VLOOKUP($A84,'[1]Planilha1'!$A$1:$O$189,9,0)</f>
        <v>3201.46</v>
      </c>
      <c r="O84" s="18">
        <f>VLOOKUP($A84,'[1]Planilha1'!$A$1:$O$189,11,0)</f>
        <v>4878.99</v>
      </c>
    </row>
    <row r="85" spans="1:15" s="13" customFormat="1" ht="15">
      <c r="A85" s="14">
        <v>1403</v>
      </c>
      <c r="B85" s="15" t="s">
        <v>191</v>
      </c>
      <c r="C85" s="22" t="s">
        <v>35</v>
      </c>
      <c r="D85" s="17" t="s">
        <v>106</v>
      </c>
      <c r="E85" s="17" t="s">
        <v>192</v>
      </c>
      <c r="F85" s="17" t="s">
        <v>18</v>
      </c>
      <c r="G85" s="17" t="s">
        <v>19</v>
      </c>
      <c r="H85" s="17"/>
      <c r="I85" s="17" t="s">
        <v>20</v>
      </c>
      <c r="J85" s="18">
        <f>VLOOKUP($A85,'[1]Planilha1'!$A$1:$O$189,12,0)</f>
        <v>4208.06</v>
      </c>
      <c r="K85" s="18">
        <f>VLOOKUP($A85,'[1]Planilha1'!$A$1:$O$189,5,0)</f>
        <v>0</v>
      </c>
      <c r="L85" s="18">
        <f>VLOOKUP($A85,'[1]Planilha1'!$A$1:$O$189,8,0)</f>
        <v>0</v>
      </c>
      <c r="M85" s="18">
        <f>VLOOKUP($A85,'[1]Planilha1'!$A$1:$O$189,10,0)</f>
        <v>4208.06</v>
      </c>
      <c r="N85" s="18">
        <f>VLOOKUP($A85,'[1]Planilha1'!$A$1:$O$189,9,0)</f>
        <v>1086.76</v>
      </c>
      <c r="O85" s="18">
        <f>VLOOKUP($A85,'[1]Planilha1'!$A$1:$O$189,11,0)</f>
        <v>3121.3</v>
      </c>
    </row>
    <row r="86" spans="1:15" s="13" customFormat="1" ht="15" customHeight="1">
      <c r="A86" s="14">
        <v>2093</v>
      </c>
      <c r="B86" s="15" t="s">
        <v>193</v>
      </c>
      <c r="C86" s="22">
        <v>43290</v>
      </c>
      <c r="D86" s="17" t="s">
        <v>62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VLOOKUP($A86,'[1]Planilha1'!$A$1:$O$189,12,0)</f>
        <v>4261.48</v>
      </c>
      <c r="K86" s="18">
        <f>VLOOKUP($A86,'[1]Planilha1'!$A$1:$O$189,5,0)</f>
        <v>0</v>
      </c>
      <c r="L86" s="18">
        <f>VLOOKUP($A86,'[1]Planilha1'!$A$1:$O$189,8,0)</f>
        <v>3409.18</v>
      </c>
      <c r="M86" s="18">
        <f>VLOOKUP($A86,'[1]Planilha1'!$A$1:$O$189,10,0)</f>
        <v>7670.66</v>
      </c>
      <c r="N86" s="18">
        <f>VLOOKUP($A86,'[1]Planilha1'!$A$1:$O$189,9,0)</f>
        <v>818.01</v>
      </c>
      <c r="O86" s="18">
        <f>VLOOKUP($A86,'[1]Planilha1'!$A$1:$O$189,11,0)</f>
        <v>6852.65</v>
      </c>
    </row>
    <row r="87" spans="1:15" s="13" customFormat="1" ht="15" customHeight="1">
      <c r="A87" s="14">
        <v>1860</v>
      </c>
      <c r="B87" s="15" t="s">
        <v>194</v>
      </c>
      <c r="C87" s="22" t="s">
        <v>195</v>
      </c>
      <c r="D87" s="17" t="s">
        <v>26</v>
      </c>
      <c r="E87" s="17" t="s">
        <v>27</v>
      </c>
      <c r="F87" s="17" t="s">
        <v>18</v>
      </c>
      <c r="G87" s="17" t="s">
        <v>19</v>
      </c>
      <c r="H87" s="17"/>
      <c r="I87" s="17" t="s">
        <v>20</v>
      </c>
      <c r="J87" s="18">
        <f>VLOOKUP($A87,'[1]Planilha1'!$A$1:$O$189,12,0)</f>
        <v>9061.95</v>
      </c>
      <c r="K87" s="18">
        <f>VLOOKUP($A87,'[1]Planilha1'!$A$1:$O$189,5,0)</f>
        <v>1558.59</v>
      </c>
      <c r="L87" s="18">
        <f>VLOOKUP($A87,'[1]Planilha1'!$A$1:$O$189,8,0)</f>
        <v>0</v>
      </c>
      <c r="M87" s="18">
        <f>VLOOKUP($A87,'[1]Planilha1'!$A$1:$O$189,10,0)</f>
        <v>10620.54</v>
      </c>
      <c r="N87" s="18">
        <f>VLOOKUP($A87,'[1]Planilha1'!$A$1:$O$189,9,0)</f>
        <v>6865.61</v>
      </c>
      <c r="O87" s="18">
        <f>VLOOKUP($A87,'[1]Planilha1'!$A$1:$O$189,11,0)</f>
        <v>3754.93</v>
      </c>
    </row>
    <row r="88" spans="1:15" s="13" customFormat="1" ht="15" customHeight="1">
      <c r="A88" s="14">
        <v>1637</v>
      </c>
      <c r="B88" s="15" t="s">
        <v>196</v>
      </c>
      <c r="C88" s="22" t="s">
        <v>25</v>
      </c>
      <c r="D88" s="17" t="s">
        <v>80</v>
      </c>
      <c r="E88" s="17"/>
      <c r="F88" s="17" t="s">
        <v>18</v>
      </c>
      <c r="G88" s="17" t="s">
        <v>19</v>
      </c>
      <c r="H88" s="17" t="s">
        <v>149</v>
      </c>
      <c r="I88" s="17" t="s">
        <v>46</v>
      </c>
      <c r="J88" s="18">
        <f>VLOOKUP($A88,'[1]Planilha1'!$A$1:$O$189,12,0)</f>
        <v>10466.59</v>
      </c>
      <c r="K88" s="18">
        <f>VLOOKUP($A88,'[1]Planilha1'!$A$1:$O$189,5,0)</f>
        <v>0</v>
      </c>
      <c r="L88" s="18">
        <f>VLOOKUP($A88,'[1]Planilha1'!$A$1:$O$189,8,0)</f>
        <v>0</v>
      </c>
      <c r="M88" s="18">
        <f>VLOOKUP($A88,'[1]Planilha1'!$A$1:$O$189,10,0)</f>
        <v>10466.59</v>
      </c>
      <c r="N88" s="18">
        <f>VLOOKUP($A88,'[1]Planilha1'!$A$1:$O$189,9,0)</f>
        <v>2923.72</v>
      </c>
      <c r="O88" s="18">
        <f>VLOOKUP($A88,'[1]Planilha1'!$A$1:$O$189,11,0)</f>
        <v>7542.87</v>
      </c>
    </row>
    <row r="89" spans="1:15" s="13" customFormat="1" ht="15" customHeight="1">
      <c r="A89" s="14">
        <v>1545</v>
      </c>
      <c r="B89" s="15" t="s">
        <v>197</v>
      </c>
      <c r="C89" s="22" t="s">
        <v>154</v>
      </c>
      <c r="D89" s="17" t="s">
        <v>80</v>
      </c>
      <c r="E89" s="17"/>
      <c r="F89" s="17" t="s">
        <v>18</v>
      </c>
      <c r="G89" s="17" t="s">
        <v>19</v>
      </c>
      <c r="H89" s="17"/>
      <c r="I89" s="17" t="s">
        <v>20</v>
      </c>
      <c r="J89" s="18">
        <f>VLOOKUP($A89,'[1]Planilha1'!$A$1:$O$189,12,0)</f>
        <v>4488.17</v>
      </c>
      <c r="K89" s="18">
        <f>VLOOKUP($A89,'[1]Planilha1'!$A$1:$O$189,5,0)</f>
        <v>0</v>
      </c>
      <c r="L89" s="18">
        <f>VLOOKUP($A89,'[1]Planilha1'!$A$1:$O$189,8,0)</f>
        <v>0</v>
      </c>
      <c r="M89" s="18">
        <f>VLOOKUP($A89,'[1]Planilha1'!$A$1:$O$189,10,0)</f>
        <v>4488.17</v>
      </c>
      <c r="N89" s="18">
        <f>VLOOKUP($A89,'[1]Planilha1'!$A$1:$O$189,9,0)</f>
        <v>893.6</v>
      </c>
      <c r="O89" s="18">
        <f>VLOOKUP($A89,'[1]Planilha1'!$A$1:$O$189,11,0)</f>
        <v>3594.57</v>
      </c>
    </row>
    <row r="90" spans="1:15" s="13" customFormat="1" ht="15" customHeight="1">
      <c r="A90" s="30">
        <v>7</v>
      </c>
      <c r="B90" s="31" t="s">
        <v>198</v>
      </c>
      <c r="C90" s="22">
        <v>24782</v>
      </c>
      <c r="D90" s="17" t="s">
        <v>199</v>
      </c>
      <c r="E90" s="17"/>
      <c r="F90" s="17" t="s">
        <v>19</v>
      </c>
      <c r="G90" s="17" t="s">
        <v>19</v>
      </c>
      <c r="H90" s="17"/>
      <c r="I90" s="17" t="s">
        <v>20</v>
      </c>
      <c r="J90" s="18">
        <f>VLOOKUP($A90,'[1]Planilha1'!$A$1:$O$189,12,0)</f>
        <v>4470.28</v>
      </c>
      <c r="K90" s="18">
        <f>VLOOKUP($A90,'[1]Planilha1'!$A$1:$O$189,5,0)</f>
        <v>0</v>
      </c>
      <c r="L90" s="18">
        <f>VLOOKUP($A90,'[1]Planilha1'!$A$1:$O$189,8,0)</f>
        <v>0</v>
      </c>
      <c r="M90" s="18">
        <f>VLOOKUP($A90,'[1]Planilha1'!$A$1:$O$189,10,0)</f>
        <v>4470.28</v>
      </c>
      <c r="N90" s="18">
        <f>VLOOKUP($A90,'[1]Planilha1'!$A$1:$O$189,9,0)</f>
        <v>4470.28</v>
      </c>
      <c r="O90" s="18">
        <f>VLOOKUP($A90,'[1]Planilha1'!$A$1:$O$189,11,0)</f>
        <v>0</v>
      </c>
    </row>
    <row r="91" spans="1:15" s="13" customFormat="1" ht="15" customHeight="1">
      <c r="A91" s="19">
        <v>2169</v>
      </c>
      <c r="B91" s="27" t="s">
        <v>200</v>
      </c>
      <c r="C91" s="20">
        <v>43550</v>
      </c>
      <c r="D91" s="17" t="s">
        <v>201</v>
      </c>
      <c r="E91" s="28"/>
      <c r="F91" s="17" t="s">
        <v>19</v>
      </c>
      <c r="G91" s="17" t="s">
        <v>19</v>
      </c>
      <c r="H91" s="28"/>
      <c r="I91" s="17" t="s">
        <v>23</v>
      </c>
      <c r="J91" s="18">
        <f>VLOOKUP($A91,'[1]Planilha1'!$A$1:$O$189,12,0)</f>
        <v>2406.64</v>
      </c>
      <c r="K91" s="18">
        <f>VLOOKUP($A91,'[1]Planilha1'!$A$1:$O$189,5,0)</f>
        <v>0</v>
      </c>
      <c r="L91" s="18">
        <f>VLOOKUP($A91,'[1]Planilha1'!$A$1:$O$189,8,0)</f>
        <v>0</v>
      </c>
      <c r="M91" s="18">
        <f>VLOOKUP($A91,'[1]Planilha1'!$A$1:$O$189,10,0)</f>
        <v>2406.64</v>
      </c>
      <c r="N91" s="18">
        <f>VLOOKUP($A91,'[1]Planilha1'!$A$1:$O$189,9,0)</f>
        <v>37.7</v>
      </c>
      <c r="O91" s="18">
        <f>VLOOKUP($A91,'[1]Planilha1'!$A$1:$O$189,11,0)</f>
        <v>2368.94</v>
      </c>
    </row>
    <row r="92" spans="1:15" s="13" customFormat="1" ht="15" customHeight="1">
      <c r="A92" s="14">
        <v>1546</v>
      </c>
      <c r="B92" s="15" t="s">
        <v>202</v>
      </c>
      <c r="C92" s="22" t="s">
        <v>154</v>
      </c>
      <c r="D92" s="17" t="s">
        <v>80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VLOOKUP($A92,'[1]Planilha1'!$A$1:$O$189,12,0)</f>
        <v>4701.99</v>
      </c>
      <c r="K92" s="18">
        <f>VLOOKUP($A92,'[1]Planilha1'!$A$1:$O$189,5,0)</f>
        <v>0</v>
      </c>
      <c r="L92" s="18">
        <f>VLOOKUP($A92,'[1]Planilha1'!$A$1:$O$189,8,0)</f>
        <v>0</v>
      </c>
      <c r="M92" s="18">
        <f>VLOOKUP($A92,'[1]Planilha1'!$A$1:$O$189,10,0)</f>
        <v>4701.99</v>
      </c>
      <c r="N92" s="18">
        <f>VLOOKUP($A92,'[1]Planilha1'!$A$1:$O$189,9,0)</f>
        <v>817.99</v>
      </c>
      <c r="O92" s="18">
        <f>VLOOKUP($A92,'[1]Planilha1'!$A$1:$O$189,11,0)</f>
        <v>3884</v>
      </c>
    </row>
    <row r="93" spans="1:15" s="13" customFormat="1" ht="15" customHeight="1">
      <c r="A93" s="19">
        <v>2163</v>
      </c>
      <c r="B93" s="19" t="s">
        <v>203</v>
      </c>
      <c r="C93" s="20">
        <v>43556</v>
      </c>
      <c r="D93" s="19" t="s">
        <v>204</v>
      </c>
      <c r="E93" s="17"/>
      <c r="F93" s="17" t="s">
        <v>19</v>
      </c>
      <c r="G93" s="17" t="s">
        <v>19</v>
      </c>
      <c r="H93" s="17"/>
      <c r="I93" s="17" t="s">
        <v>23</v>
      </c>
      <c r="J93" s="18">
        <f>VLOOKUP($A93,'[1]Planilha1'!$A$1:$O$189,12,0)</f>
        <v>1721.96</v>
      </c>
      <c r="K93" s="18">
        <f>VLOOKUP($A93,'[1]Planilha1'!$A$1:$O$189,5,0)</f>
        <v>0</v>
      </c>
      <c r="L93" s="18">
        <f>VLOOKUP($A93,'[1]Planilha1'!$A$1:$O$189,8,0)</f>
        <v>0</v>
      </c>
      <c r="M93" s="18">
        <f>VLOOKUP($A93,'[1]Planilha1'!$A$1:$O$189,10,0)</f>
        <v>1721.96</v>
      </c>
      <c r="N93" s="18">
        <f>VLOOKUP($A93,'[1]Planilha1'!$A$1:$O$189,9,0)</f>
        <v>381.91</v>
      </c>
      <c r="O93" s="18">
        <f>VLOOKUP($A93,'[1]Planilha1'!$A$1:$O$189,11,0)</f>
        <v>1340.05</v>
      </c>
    </row>
    <row r="94" spans="1:15" s="13" customFormat="1" ht="15">
      <c r="A94" s="14">
        <v>1647</v>
      </c>
      <c r="B94" s="15" t="s">
        <v>205</v>
      </c>
      <c r="C94" s="22" t="s">
        <v>85</v>
      </c>
      <c r="D94" s="17" t="s">
        <v>32</v>
      </c>
      <c r="E94" s="17" t="s">
        <v>176</v>
      </c>
      <c r="F94" s="17" t="s">
        <v>18</v>
      </c>
      <c r="G94" s="17" t="s">
        <v>19</v>
      </c>
      <c r="H94" s="17" t="s">
        <v>206</v>
      </c>
      <c r="I94" s="17" t="s">
        <v>46</v>
      </c>
      <c r="J94" s="18">
        <f>VLOOKUP($A94,'[1]Planilha1'!$A$1:$O$189,12,0)</f>
        <v>12593.28</v>
      </c>
      <c r="K94" s="18">
        <f>VLOOKUP($A94,'[1]Planilha1'!$A$1:$O$189,5,0)</f>
        <v>0</v>
      </c>
      <c r="L94" s="18">
        <f>VLOOKUP($A94,'[1]Planilha1'!$A$1:$O$189,8,0)</f>
        <v>0</v>
      </c>
      <c r="M94" s="18">
        <f>VLOOKUP($A94,'[1]Planilha1'!$A$1:$O$189,10,0)</f>
        <v>12593.28</v>
      </c>
      <c r="N94" s="18">
        <f>VLOOKUP($A94,'[1]Planilha1'!$A$1:$O$189,9,0)</f>
        <v>3253.04</v>
      </c>
      <c r="O94" s="18">
        <f>VLOOKUP($A94,'[1]Planilha1'!$A$1:$O$189,11,0)</f>
        <v>9340.24</v>
      </c>
    </row>
    <row r="95" spans="1:15" s="13" customFormat="1" ht="15" customHeight="1">
      <c r="A95" s="14">
        <v>1562</v>
      </c>
      <c r="B95" s="15" t="s">
        <v>207</v>
      </c>
      <c r="C95" s="22" t="s">
        <v>208</v>
      </c>
      <c r="D95" s="17" t="s">
        <v>32</v>
      </c>
      <c r="E95" s="17" t="s">
        <v>209</v>
      </c>
      <c r="F95" s="17" t="s">
        <v>18</v>
      </c>
      <c r="G95" s="17" t="s">
        <v>19</v>
      </c>
      <c r="H95" s="17"/>
      <c r="I95" s="17" t="s">
        <v>20</v>
      </c>
      <c r="J95" s="18">
        <f>VLOOKUP($A95,'[1]Planilha1'!$A$1:$O$189,12,0)</f>
        <v>7120.34</v>
      </c>
      <c r="K95" s="18">
        <f>VLOOKUP($A95,'[1]Planilha1'!$A$1:$O$189,5,0)</f>
        <v>0</v>
      </c>
      <c r="L95" s="18">
        <f>VLOOKUP($A95,'[1]Planilha1'!$A$1:$O$189,8,0)</f>
        <v>0</v>
      </c>
      <c r="M95" s="18">
        <f>VLOOKUP($A95,'[1]Planilha1'!$A$1:$O$189,10,0)</f>
        <v>7120.34</v>
      </c>
      <c r="N95" s="18">
        <f>VLOOKUP($A95,'[1]Planilha1'!$A$1:$O$189,9,0)</f>
        <v>1718.58</v>
      </c>
      <c r="O95" s="18">
        <f>VLOOKUP($A95,'[1]Planilha1'!$A$1:$O$189,11,0)</f>
        <v>5401.76</v>
      </c>
    </row>
    <row r="96" spans="1:15" s="13" customFormat="1" ht="15" customHeight="1">
      <c r="A96" s="14">
        <v>1406</v>
      </c>
      <c r="B96" s="15" t="s">
        <v>210</v>
      </c>
      <c r="C96" s="22" t="s">
        <v>35</v>
      </c>
      <c r="D96" s="17" t="s">
        <v>26</v>
      </c>
      <c r="E96" s="17" t="s">
        <v>38</v>
      </c>
      <c r="F96" s="17" t="s">
        <v>18</v>
      </c>
      <c r="G96" s="17" t="s">
        <v>19</v>
      </c>
      <c r="H96" s="17"/>
      <c r="I96" s="17" t="s">
        <v>20</v>
      </c>
      <c r="J96" s="18">
        <f>VLOOKUP($A96,'[1]Planilha1'!$A$1:$O$189,12,0)</f>
        <v>8766.78</v>
      </c>
      <c r="K96" s="18">
        <f>VLOOKUP($A96,'[1]Planilha1'!$A$1:$O$189,5,0)</f>
        <v>0</v>
      </c>
      <c r="L96" s="18">
        <f>VLOOKUP($A96,'[1]Planilha1'!$A$1:$O$189,8,0)</f>
        <v>0</v>
      </c>
      <c r="M96" s="18">
        <f>VLOOKUP($A96,'[1]Planilha1'!$A$1:$O$189,10,0)</f>
        <v>8766.78</v>
      </c>
      <c r="N96" s="18">
        <f>VLOOKUP($A96,'[1]Planilha1'!$A$1:$O$189,9,0)</f>
        <v>2096.47</v>
      </c>
      <c r="O96" s="18">
        <f>VLOOKUP($A96,'[1]Planilha1'!$A$1:$O$189,11,0)</f>
        <v>6670.31</v>
      </c>
    </row>
    <row r="97" spans="1:15" s="13" customFormat="1" ht="15" customHeight="1">
      <c r="A97" s="14">
        <v>1605</v>
      </c>
      <c r="B97" s="15" t="s">
        <v>211</v>
      </c>
      <c r="C97" s="22" t="s">
        <v>128</v>
      </c>
      <c r="D97" s="17" t="s">
        <v>16</v>
      </c>
      <c r="E97" s="17" t="s">
        <v>17</v>
      </c>
      <c r="F97" s="17" t="s">
        <v>18</v>
      </c>
      <c r="G97" s="17" t="s">
        <v>19</v>
      </c>
      <c r="H97" s="17" t="s">
        <v>212</v>
      </c>
      <c r="I97" s="17" t="s">
        <v>46</v>
      </c>
      <c r="J97" s="18">
        <f>VLOOKUP($A97,'[1]Planilha1'!$A$1:$O$189,12,0)</f>
        <v>15688.17</v>
      </c>
      <c r="K97" s="18">
        <f>VLOOKUP($A97,'[1]Planilha1'!$A$1:$O$189,5,0)</f>
        <v>0</v>
      </c>
      <c r="L97" s="18">
        <f>VLOOKUP($A97,'[1]Planilha1'!$A$1:$O$189,8,0)</f>
        <v>0</v>
      </c>
      <c r="M97" s="18">
        <f>VLOOKUP($A97,'[1]Planilha1'!$A$1:$O$189,10,0)</f>
        <v>15688.17</v>
      </c>
      <c r="N97" s="18">
        <f>VLOOKUP($A97,'[1]Planilha1'!$A$1:$O$189,9,0)</f>
        <v>4124.73</v>
      </c>
      <c r="O97" s="18">
        <f>VLOOKUP($A97,'[1]Planilha1'!$A$1:$O$189,11,0)</f>
        <v>11563.44</v>
      </c>
    </row>
    <row r="98" spans="1:15" s="13" customFormat="1" ht="15" customHeight="1">
      <c r="A98" s="19">
        <v>2153</v>
      </c>
      <c r="B98" s="19" t="s">
        <v>213</v>
      </c>
      <c r="C98" s="24" t="s">
        <v>117</v>
      </c>
      <c r="D98" s="19" t="s">
        <v>29</v>
      </c>
      <c r="E98" s="17"/>
      <c r="F98" s="17" t="s">
        <v>19</v>
      </c>
      <c r="G98" s="17" t="s">
        <v>19</v>
      </c>
      <c r="H98" s="17"/>
      <c r="I98" s="17" t="s">
        <v>23</v>
      </c>
      <c r="J98" s="18">
        <f>VLOOKUP($A98,'[1]Planilha1'!$A$1:$O$189,12,0)</f>
        <v>3409.19</v>
      </c>
      <c r="K98" s="18">
        <f>VLOOKUP($A98,'[1]Planilha1'!$A$1:$O$189,5,0)</f>
        <v>0</v>
      </c>
      <c r="L98" s="18">
        <f>VLOOKUP($A98,'[1]Planilha1'!$A$1:$O$189,8,0)</f>
        <v>0</v>
      </c>
      <c r="M98" s="18">
        <f>VLOOKUP($A98,'[1]Planilha1'!$A$1:$O$189,10,0)</f>
        <v>3409.19</v>
      </c>
      <c r="N98" s="18">
        <f>VLOOKUP($A98,'[1]Planilha1'!$A$1:$O$189,9,0)</f>
        <v>556.19</v>
      </c>
      <c r="O98" s="18">
        <f>VLOOKUP($A98,'[1]Planilha1'!$A$1:$O$189,11,0)</f>
        <v>2853</v>
      </c>
    </row>
    <row r="99" spans="1:15" s="13" customFormat="1" ht="15" customHeight="1">
      <c r="A99" s="19">
        <v>2182</v>
      </c>
      <c r="B99" s="19" t="s">
        <v>214</v>
      </c>
      <c r="C99" s="20">
        <v>43721</v>
      </c>
      <c r="D99" s="19" t="s">
        <v>215</v>
      </c>
      <c r="E99" s="17"/>
      <c r="F99" s="17" t="s">
        <v>19</v>
      </c>
      <c r="G99" s="17" t="s">
        <v>19</v>
      </c>
      <c r="H99" s="17"/>
      <c r="I99" s="17" t="s">
        <v>23</v>
      </c>
      <c r="J99" s="18">
        <f>VLOOKUP($A99,'[1]Planilha1'!$A$1:$O$189,12,0)</f>
        <v>23580.73</v>
      </c>
      <c r="K99" s="18">
        <f>VLOOKUP($A99,'[1]Planilha1'!$A$1:$O$189,5,0)</f>
        <v>0</v>
      </c>
      <c r="L99" s="18">
        <f>VLOOKUP($A99,'[1]Planilha1'!$A$1:$O$189,8,0)</f>
        <v>16506.51</v>
      </c>
      <c r="M99" s="18">
        <f>VLOOKUP($A99,'[1]Planilha1'!$A$1:$O$189,10,0)</f>
        <v>40087.24</v>
      </c>
      <c r="N99" s="18">
        <f>VLOOKUP($A99,'[1]Planilha1'!$A$1:$O$189,9,0)</f>
        <v>10679.17</v>
      </c>
      <c r="O99" s="18">
        <f>VLOOKUP($A99,'[1]Planilha1'!$A$1:$O$189,11,0)</f>
        <v>29408.07</v>
      </c>
    </row>
    <row r="100" spans="1:15" s="13" customFormat="1" ht="15" customHeight="1">
      <c r="A100" s="14">
        <v>1564</v>
      </c>
      <c r="B100" s="15" t="s">
        <v>216</v>
      </c>
      <c r="C100" s="22" t="s">
        <v>217</v>
      </c>
      <c r="D100" s="17" t="s">
        <v>218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VLOOKUP($A100,'[1]Planilha1'!$A$1:$O$189,12,0)</f>
        <v>5113.79</v>
      </c>
      <c r="K100" s="18">
        <f>VLOOKUP($A100,'[1]Planilha1'!$A$1:$O$189,5,0)</f>
        <v>0</v>
      </c>
      <c r="L100" s="18">
        <f>VLOOKUP($A100,'[1]Planilha1'!$A$1:$O$189,8,0)</f>
        <v>0</v>
      </c>
      <c r="M100" s="18">
        <f>VLOOKUP($A100,'[1]Planilha1'!$A$1:$O$189,10,0)</f>
        <v>5113.79</v>
      </c>
      <c r="N100" s="18">
        <f>VLOOKUP($A100,'[1]Planilha1'!$A$1:$O$189,9,0)</f>
        <v>1740.45</v>
      </c>
      <c r="O100" s="18">
        <f>VLOOKUP($A100,'[1]Planilha1'!$A$1:$O$189,11,0)</f>
        <v>3373.34</v>
      </c>
    </row>
    <row r="101" spans="1:15" s="13" customFormat="1" ht="15" customHeight="1">
      <c r="A101" s="14">
        <v>1444</v>
      </c>
      <c r="B101" s="15" t="s">
        <v>219</v>
      </c>
      <c r="C101" s="22" t="s">
        <v>119</v>
      </c>
      <c r="D101" s="17" t="s">
        <v>80</v>
      </c>
      <c r="E101" s="17"/>
      <c r="F101" s="17" t="s">
        <v>18</v>
      </c>
      <c r="G101" s="17" t="s">
        <v>19</v>
      </c>
      <c r="H101" s="17"/>
      <c r="I101" s="17" t="s">
        <v>20</v>
      </c>
      <c r="J101" s="18">
        <f>VLOOKUP($A101,'[1]Planilha1'!$A$1:$O$189,12,0)</f>
        <v>4488.17</v>
      </c>
      <c r="K101" s="18">
        <f>VLOOKUP($A101,'[1]Planilha1'!$A$1:$O$189,5,0)</f>
        <v>0</v>
      </c>
      <c r="L101" s="18">
        <f>VLOOKUP($A101,'[1]Planilha1'!$A$1:$O$189,8,0)</f>
        <v>3590.54</v>
      </c>
      <c r="M101" s="18">
        <f>VLOOKUP($A101,'[1]Planilha1'!$A$1:$O$189,10,0)</f>
        <v>8078.71</v>
      </c>
      <c r="N101" s="18">
        <f>VLOOKUP($A101,'[1]Planilha1'!$A$1:$O$189,9,0)</f>
        <v>2783.39</v>
      </c>
      <c r="O101" s="18">
        <f>VLOOKUP($A101,'[1]Planilha1'!$A$1:$O$189,11,0)</f>
        <v>5295.32</v>
      </c>
    </row>
    <row r="102" spans="1:15" s="13" customFormat="1" ht="15" customHeight="1">
      <c r="A102" s="14">
        <v>1604</v>
      </c>
      <c r="B102" s="15" t="s">
        <v>220</v>
      </c>
      <c r="C102" s="22" t="s">
        <v>128</v>
      </c>
      <c r="D102" s="17" t="s">
        <v>26</v>
      </c>
      <c r="E102" s="17" t="s">
        <v>36</v>
      </c>
      <c r="F102" s="17" t="s">
        <v>18</v>
      </c>
      <c r="G102" s="17" t="s">
        <v>19</v>
      </c>
      <c r="H102" s="17"/>
      <c r="I102" s="17" t="s">
        <v>20</v>
      </c>
      <c r="J102" s="18">
        <f>VLOOKUP($A102,'[1]Planilha1'!$A$1:$O$189,12,0)</f>
        <v>8766.78</v>
      </c>
      <c r="K102" s="18">
        <f>VLOOKUP($A102,'[1]Planilha1'!$A$1:$O$189,5,0)</f>
        <v>0</v>
      </c>
      <c r="L102" s="18">
        <f>VLOOKUP($A102,'[1]Planilha1'!$A$1:$O$189,8,0)</f>
        <v>0</v>
      </c>
      <c r="M102" s="18">
        <f>VLOOKUP($A102,'[1]Planilha1'!$A$1:$O$189,10,0)</f>
        <v>8766.78</v>
      </c>
      <c r="N102" s="18">
        <f>VLOOKUP($A102,'[1]Planilha1'!$A$1:$O$189,9,0)</f>
        <v>2671.63</v>
      </c>
      <c r="O102" s="18">
        <f>VLOOKUP($A102,'[1]Planilha1'!$A$1:$O$189,11,0)</f>
        <v>6095.15</v>
      </c>
    </row>
    <row r="103" spans="1:15" s="13" customFormat="1" ht="15" customHeight="1">
      <c r="A103" s="19">
        <v>2154</v>
      </c>
      <c r="B103" s="19" t="s">
        <v>221</v>
      </c>
      <c r="C103" s="24" t="s">
        <v>222</v>
      </c>
      <c r="D103" s="19" t="s">
        <v>62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VLOOKUP($A103,'[1]Planilha1'!$A$1:$O$189,12,0)</f>
        <v>4368.39</v>
      </c>
      <c r="K103" s="18">
        <f>VLOOKUP($A103,'[1]Planilha1'!$A$1:$O$189,5,0)</f>
        <v>0</v>
      </c>
      <c r="L103" s="18">
        <f>VLOOKUP($A103,'[1]Planilha1'!$A$1:$O$189,8,0)</f>
        <v>0</v>
      </c>
      <c r="M103" s="18">
        <f>VLOOKUP($A103,'[1]Planilha1'!$A$1:$O$189,10,0)</f>
        <v>4368.39</v>
      </c>
      <c r="N103" s="18">
        <f>VLOOKUP($A103,'[1]Planilha1'!$A$1:$O$189,9,0)</f>
        <v>1047.22</v>
      </c>
      <c r="O103" s="18">
        <f>VLOOKUP($A103,'[1]Planilha1'!$A$1:$O$189,11,0)</f>
        <v>3321.17</v>
      </c>
    </row>
    <row r="104" spans="1:15" s="13" customFormat="1" ht="15" customHeight="1">
      <c r="A104" s="29">
        <v>1964</v>
      </c>
      <c r="B104" s="15" t="s">
        <v>223</v>
      </c>
      <c r="C104" s="22" t="s">
        <v>224</v>
      </c>
      <c r="D104" s="17" t="s">
        <v>138</v>
      </c>
      <c r="E104" s="17"/>
      <c r="F104" s="17" t="s">
        <v>19</v>
      </c>
      <c r="G104" s="17" t="s">
        <v>19</v>
      </c>
      <c r="H104" s="17"/>
      <c r="I104" s="17" t="s">
        <v>23</v>
      </c>
      <c r="J104" s="18">
        <f>VLOOKUP($A104,'[1]Planilha1'!$A$1:$O$189,12,0)</f>
        <v>1615.05</v>
      </c>
      <c r="K104" s="18">
        <f>VLOOKUP($A104,'[1]Planilha1'!$A$1:$O$189,5,0)</f>
        <v>0</v>
      </c>
      <c r="L104" s="18">
        <f>VLOOKUP($A104,'[1]Planilha1'!$A$1:$O$189,8,0)</f>
        <v>0</v>
      </c>
      <c r="M104" s="18">
        <f>VLOOKUP($A104,'[1]Planilha1'!$A$1:$O$189,10,0)</f>
        <v>1615.05</v>
      </c>
      <c r="N104" s="18">
        <f>VLOOKUP($A104,'[1]Planilha1'!$A$1:$O$189,9,0)</f>
        <v>381.91</v>
      </c>
      <c r="O104" s="18">
        <f>VLOOKUP($A104,'[1]Planilha1'!$A$1:$O$189,11,0)</f>
        <v>1233.14</v>
      </c>
    </row>
    <row r="105" spans="1:15" s="13" customFormat="1" ht="15" customHeight="1">
      <c r="A105" s="14">
        <v>1380</v>
      </c>
      <c r="B105" s="15" t="s">
        <v>225</v>
      </c>
      <c r="C105" s="22" t="s">
        <v>109</v>
      </c>
      <c r="D105" s="17" t="s">
        <v>32</v>
      </c>
      <c r="E105" s="17" t="s">
        <v>226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VLOOKUP($A105,'[1]Planilha1'!$A$1:$O$189,12,0)</f>
        <v>7120.34</v>
      </c>
      <c r="K105" s="18">
        <f>VLOOKUP($A105,'[1]Planilha1'!$A$1:$O$189,5,0)</f>
        <v>0</v>
      </c>
      <c r="L105" s="18">
        <f>VLOOKUP($A105,'[1]Planilha1'!$A$1:$O$189,8,0)</f>
        <v>0</v>
      </c>
      <c r="M105" s="18">
        <f>VLOOKUP($A105,'[1]Planilha1'!$A$1:$O$189,10,0)</f>
        <v>7120.34</v>
      </c>
      <c r="N105" s="18">
        <f>VLOOKUP($A105,'[1]Planilha1'!$A$1:$O$189,9,0)</f>
        <v>1666.44</v>
      </c>
      <c r="O105" s="18">
        <f>VLOOKUP($A105,'[1]Planilha1'!$A$1:$O$189,11,0)</f>
        <v>5453.9</v>
      </c>
    </row>
    <row r="106" spans="1:15" s="13" customFormat="1" ht="15" customHeight="1">
      <c r="A106" s="14">
        <v>1644</v>
      </c>
      <c r="B106" s="15" t="s">
        <v>227</v>
      </c>
      <c r="C106" s="22" t="s">
        <v>228</v>
      </c>
      <c r="D106" s="17" t="s">
        <v>26</v>
      </c>
      <c r="E106" s="17" t="s">
        <v>27</v>
      </c>
      <c r="F106" s="17" t="s">
        <v>18</v>
      </c>
      <c r="G106" s="17" t="s">
        <v>19</v>
      </c>
      <c r="H106" s="17"/>
      <c r="I106" s="17" t="s">
        <v>20</v>
      </c>
      <c r="J106" s="18">
        <f>VLOOKUP($A106,'[1]Planilha1'!$A$1:$O$189,12,0)</f>
        <v>8766.78</v>
      </c>
      <c r="K106" s="18">
        <f>VLOOKUP($A106,'[1]Planilha1'!$A$1:$O$189,5,0)</f>
        <v>490.74</v>
      </c>
      <c r="L106" s="18">
        <f>VLOOKUP($A106,'[1]Planilha1'!$A$1:$O$189,8,0)</f>
        <v>0</v>
      </c>
      <c r="M106" s="18">
        <f>VLOOKUP($A106,'[1]Planilha1'!$A$1:$O$189,10,0)</f>
        <v>9257.52</v>
      </c>
      <c r="N106" s="18">
        <f>VLOOKUP($A106,'[1]Planilha1'!$A$1:$O$189,9,0)</f>
        <v>3623.35</v>
      </c>
      <c r="O106" s="18">
        <f>VLOOKUP($A106,'[1]Planilha1'!$A$1:$O$189,11,0)</f>
        <v>5634.17</v>
      </c>
    </row>
    <row r="107" spans="1:15" s="13" customFormat="1" ht="15" customHeight="1">
      <c r="A107" s="14">
        <v>1675</v>
      </c>
      <c r="B107" s="15" t="s">
        <v>229</v>
      </c>
      <c r="C107" s="22" t="s">
        <v>230</v>
      </c>
      <c r="D107" s="17" t="s">
        <v>32</v>
      </c>
      <c r="E107" s="17" t="s">
        <v>94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VLOOKUP($A107,'[1]Planilha1'!$A$1:$O$189,12,0)</f>
        <v>7013.43</v>
      </c>
      <c r="K107" s="18">
        <f>VLOOKUP($A107,'[1]Planilha1'!$A$1:$O$189,5,0)</f>
        <v>0</v>
      </c>
      <c r="L107" s="18">
        <f>VLOOKUP($A107,'[1]Planilha1'!$A$1:$O$189,8,0)</f>
        <v>0</v>
      </c>
      <c r="M107" s="18">
        <f>VLOOKUP($A107,'[1]Planilha1'!$A$1:$O$189,10,0)</f>
        <v>7013.43</v>
      </c>
      <c r="N107" s="18">
        <f>VLOOKUP($A107,'[1]Planilha1'!$A$1:$O$189,9,0)</f>
        <v>2144.05</v>
      </c>
      <c r="O107" s="18">
        <f>VLOOKUP($A107,'[1]Planilha1'!$A$1:$O$189,11,0)</f>
        <v>4869.38</v>
      </c>
    </row>
    <row r="108" spans="1:15" s="13" customFormat="1" ht="15" customHeight="1">
      <c r="A108" s="19">
        <v>2175</v>
      </c>
      <c r="B108" s="19" t="s">
        <v>231</v>
      </c>
      <c r="C108" s="20">
        <v>43591</v>
      </c>
      <c r="D108" s="19" t="s">
        <v>59</v>
      </c>
      <c r="E108" s="17"/>
      <c r="F108" s="17" t="s">
        <v>19</v>
      </c>
      <c r="G108" s="17" t="s">
        <v>19</v>
      </c>
      <c r="H108" s="17" t="s">
        <v>232</v>
      </c>
      <c r="I108" s="17" t="s">
        <v>52</v>
      </c>
      <c r="J108" s="18">
        <f>VLOOKUP($A108,'[1]Planilha1'!$A$1:$O$189,12,0)</f>
        <v>23580.73</v>
      </c>
      <c r="K108" s="18">
        <f>VLOOKUP($A108,'[1]Planilha1'!$A$1:$O$189,5,0)</f>
        <v>0</v>
      </c>
      <c r="L108" s="18">
        <f>VLOOKUP($A108,'[1]Planilha1'!$A$1:$O$189,8,0)</f>
        <v>0</v>
      </c>
      <c r="M108" s="18">
        <f>VLOOKUP($A108,'[1]Planilha1'!$A$1:$O$189,10,0)</f>
        <v>23580.73</v>
      </c>
      <c r="N108" s="18">
        <f>VLOOKUP($A108,'[1]Planilha1'!$A$1:$O$189,9,0)</f>
        <v>10950.3</v>
      </c>
      <c r="O108" s="18">
        <f>VLOOKUP($A108,'[1]Planilha1'!$A$1:$O$189,11,0)</f>
        <v>12630.43</v>
      </c>
    </row>
    <row r="109" spans="1:15" s="13" customFormat="1" ht="17.25">
      <c r="A109" s="14">
        <v>1622</v>
      </c>
      <c r="B109" s="15" t="s">
        <v>233</v>
      </c>
      <c r="C109" s="22">
        <v>41032</v>
      </c>
      <c r="D109" s="17" t="s">
        <v>80</v>
      </c>
      <c r="E109" s="17"/>
      <c r="F109" s="17" t="s">
        <v>18</v>
      </c>
      <c r="G109" s="17" t="s">
        <v>19</v>
      </c>
      <c r="H109" s="17"/>
      <c r="I109" s="17" t="s">
        <v>20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</row>
    <row r="110" spans="1:15" s="13" customFormat="1" ht="15" customHeight="1">
      <c r="A110" s="25">
        <v>2145</v>
      </c>
      <c r="B110" s="26" t="s">
        <v>234</v>
      </c>
      <c r="C110" s="22">
        <v>43521</v>
      </c>
      <c r="D110" s="17" t="s">
        <v>138</v>
      </c>
      <c r="E110" s="17"/>
      <c r="F110" s="17" t="s">
        <v>19</v>
      </c>
      <c r="G110" s="17" t="s">
        <v>19</v>
      </c>
      <c r="H110" s="17"/>
      <c r="I110" s="17" t="s">
        <v>23</v>
      </c>
      <c r="J110" s="18">
        <f>VLOOKUP($A110,'[1]Planilha1'!$A$1:$O$189,12,0)</f>
        <v>3409.19</v>
      </c>
      <c r="K110" s="18">
        <f>VLOOKUP($A110,'[1]Planilha1'!$A$1:$O$189,5,0)</f>
        <v>0</v>
      </c>
      <c r="L110" s="18">
        <f>VLOOKUP($A110,'[1]Planilha1'!$A$1:$O$189,8,0)</f>
        <v>0</v>
      </c>
      <c r="M110" s="18">
        <f>VLOOKUP($A110,'[1]Planilha1'!$A$1:$O$189,10,0)</f>
        <v>3409.19</v>
      </c>
      <c r="N110" s="18">
        <f>VLOOKUP($A110,'[1]Planilha1'!$A$1:$O$189,9,0)</f>
        <v>584.63</v>
      </c>
      <c r="O110" s="18">
        <f>VLOOKUP($A110,'[1]Planilha1'!$A$1:$O$189,11,0)</f>
        <v>2824.56</v>
      </c>
    </row>
    <row r="111" spans="1:15" s="13" customFormat="1" ht="15" customHeight="1">
      <c r="A111" s="25">
        <v>2138</v>
      </c>
      <c r="B111" s="26" t="s">
        <v>235</v>
      </c>
      <c r="C111" s="22">
        <v>43507</v>
      </c>
      <c r="D111" s="17" t="s">
        <v>236</v>
      </c>
      <c r="E111" s="17"/>
      <c r="F111" s="17" t="s">
        <v>19</v>
      </c>
      <c r="G111" s="17" t="s">
        <v>19</v>
      </c>
      <c r="H111" s="17"/>
      <c r="I111" s="17" t="s">
        <v>23</v>
      </c>
      <c r="J111" s="18">
        <f>VLOOKUP($A111,'[1]Planilha1'!$A$1:$O$189,12,0)</f>
        <v>23580.730000000003</v>
      </c>
      <c r="K111" s="18">
        <f>VLOOKUP($A111,'[1]Planilha1'!$A$1:$O$189,5,0)</f>
        <v>3144.1</v>
      </c>
      <c r="L111" s="18">
        <f>VLOOKUP($A111,'[1]Planilha1'!$A$1:$O$189,8,0)</f>
        <v>0</v>
      </c>
      <c r="M111" s="18">
        <f>VLOOKUP($A111,'[1]Planilha1'!$A$1:$O$189,10,0)</f>
        <v>26724.83</v>
      </c>
      <c r="N111" s="18">
        <f>VLOOKUP($A111,'[1]Planilha1'!$A$1:$O$189,9,0)</f>
        <v>15583.7</v>
      </c>
      <c r="O111" s="18">
        <f>VLOOKUP($A111,'[1]Planilha1'!$A$1:$O$189,11,0)</f>
        <v>11141.13</v>
      </c>
    </row>
    <row r="112" spans="1:15" s="13" customFormat="1" ht="15">
      <c r="A112" s="14">
        <v>2156</v>
      </c>
      <c r="B112" s="15" t="s">
        <v>237</v>
      </c>
      <c r="C112" s="22">
        <v>43537</v>
      </c>
      <c r="D112" s="17" t="s">
        <v>238</v>
      </c>
      <c r="E112" s="17"/>
      <c r="F112" s="17" t="s">
        <v>19</v>
      </c>
      <c r="G112" s="17" t="s">
        <v>19</v>
      </c>
      <c r="H112" s="17"/>
      <c r="I112" s="17" t="s">
        <v>23</v>
      </c>
      <c r="J112" s="18">
        <f>VLOOKUP($A112,'[1]Planilha1'!$A$1:$O$189,12,0)</f>
        <v>23687.64</v>
      </c>
      <c r="K112" s="18">
        <f>VLOOKUP($A112,'[1]Planilha1'!$A$1:$O$189,5,0)</f>
        <v>0</v>
      </c>
      <c r="L112" s="18">
        <f>VLOOKUP($A112,'[1]Planilha1'!$A$1:$O$189,8,0)</f>
        <v>0</v>
      </c>
      <c r="M112" s="18">
        <f>VLOOKUP($A112,'[1]Planilha1'!$A$1:$O$189,10,0)</f>
        <v>23687.64</v>
      </c>
      <c r="N112" s="18">
        <f>VLOOKUP($A112,'[1]Planilha1'!$A$1:$O$189,9,0)</f>
        <v>6139.88</v>
      </c>
      <c r="O112" s="18">
        <f>VLOOKUP($A112,'[1]Planilha1'!$A$1:$O$189,11,0)</f>
        <v>17547.76</v>
      </c>
    </row>
    <row r="113" spans="1:15" s="13" customFormat="1" ht="15" customHeight="1">
      <c r="A113" s="14">
        <v>1512</v>
      </c>
      <c r="B113" s="15" t="s">
        <v>239</v>
      </c>
      <c r="C113" s="22" t="s">
        <v>92</v>
      </c>
      <c r="D113" s="17" t="s">
        <v>80</v>
      </c>
      <c r="E113" s="17"/>
      <c r="F113" s="17" t="s">
        <v>18</v>
      </c>
      <c r="G113" s="17" t="s">
        <v>19</v>
      </c>
      <c r="H113" s="17"/>
      <c r="I113" s="17" t="s">
        <v>20</v>
      </c>
      <c r="J113" s="18">
        <f>VLOOKUP($A113,'[1]Planilha1'!$A$1:$O$189,12,0)</f>
        <v>4488.17</v>
      </c>
      <c r="K113" s="18">
        <f>VLOOKUP($A113,'[1]Planilha1'!$A$1:$O$189,5,0)</f>
        <v>0</v>
      </c>
      <c r="L113" s="18">
        <f>VLOOKUP($A113,'[1]Planilha1'!$A$1:$O$189,8,0)</f>
        <v>0</v>
      </c>
      <c r="M113" s="18">
        <f>VLOOKUP($A113,'[1]Planilha1'!$A$1:$O$189,10,0)</f>
        <v>4488.17</v>
      </c>
      <c r="N113" s="18">
        <f>VLOOKUP($A113,'[1]Planilha1'!$A$1:$O$189,9,0)</f>
        <v>893.6</v>
      </c>
      <c r="O113" s="18">
        <f>VLOOKUP($A113,'[1]Planilha1'!$A$1:$O$189,11,0)</f>
        <v>3594.57</v>
      </c>
    </row>
    <row r="114" spans="1:15" s="13" customFormat="1" ht="15" customHeight="1">
      <c r="A114" s="19">
        <v>2162</v>
      </c>
      <c r="B114" s="19" t="s">
        <v>240</v>
      </c>
      <c r="C114" s="24" t="s">
        <v>156</v>
      </c>
      <c r="D114" s="19" t="s">
        <v>138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VLOOKUP($A114,'[1]Planilha1'!$A$1:$O$189,12,0)</f>
        <v>1615.05</v>
      </c>
      <c r="K114" s="18">
        <f>VLOOKUP($A114,'[1]Planilha1'!$A$1:$O$189,5,0)</f>
        <v>0</v>
      </c>
      <c r="L114" s="18">
        <f>VLOOKUP($A114,'[1]Planilha1'!$A$1:$O$189,8,0)</f>
        <v>0</v>
      </c>
      <c r="M114" s="18">
        <f>VLOOKUP($A114,'[1]Planilha1'!$A$1:$O$189,10,0)</f>
        <v>1615.05</v>
      </c>
      <c r="N114" s="18">
        <f>VLOOKUP($A114,'[1]Planilha1'!$A$1:$O$189,9,0)</f>
        <v>478.81</v>
      </c>
      <c r="O114" s="18">
        <f>VLOOKUP($A114,'[1]Planilha1'!$A$1:$O$189,11,0)</f>
        <v>1136.24</v>
      </c>
    </row>
    <row r="115" spans="1:15" s="13" customFormat="1" ht="15" customHeight="1">
      <c r="A115" s="14">
        <v>1733</v>
      </c>
      <c r="B115" s="15" t="s">
        <v>241</v>
      </c>
      <c r="C115" s="22" t="s">
        <v>242</v>
      </c>
      <c r="D115" s="17" t="s">
        <v>26</v>
      </c>
      <c r="E115" s="17" t="s">
        <v>27</v>
      </c>
      <c r="F115" s="17" t="s">
        <v>18</v>
      </c>
      <c r="G115" s="17" t="s">
        <v>19</v>
      </c>
      <c r="H115" s="17"/>
      <c r="I115" s="17" t="s">
        <v>20</v>
      </c>
      <c r="J115" s="18">
        <f>VLOOKUP($A115,'[1]Planilha1'!$A$1:$O$189,12,0)</f>
        <v>6575.09</v>
      </c>
      <c r="K115" s="18">
        <f>VLOOKUP($A115,'[1]Planilha1'!$A$1:$O$189,5,0)</f>
        <v>0</v>
      </c>
      <c r="L115" s="18">
        <f>VLOOKUP($A115,'[1]Planilha1'!$A$1:$O$189,8,0)</f>
        <v>0</v>
      </c>
      <c r="M115" s="18">
        <f>VLOOKUP($A115,'[1]Planilha1'!$A$1:$O$189,10,0)</f>
        <v>6575.09</v>
      </c>
      <c r="N115" s="18">
        <f>VLOOKUP($A115,'[1]Planilha1'!$A$1:$O$189,9,0)</f>
        <v>1598.03</v>
      </c>
      <c r="O115" s="18">
        <f>VLOOKUP($A115,'[1]Planilha1'!$A$1:$O$189,11,0)</f>
        <v>4977.06</v>
      </c>
    </row>
    <row r="116" spans="1:15" s="13" customFormat="1" ht="15" customHeight="1">
      <c r="A116" s="14">
        <v>1550</v>
      </c>
      <c r="B116" s="15" t="s">
        <v>243</v>
      </c>
      <c r="C116" s="22" t="s">
        <v>154</v>
      </c>
      <c r="D116" s="17" t="s">
        <v>80</v>
      </c>
      <c r="E116" s="17"/>
      <c r="F116" s="17" t="s">
        <v>18</v>
      </c>
      <c r="G116" s="17" t="s">
        <v>19</v>
      </c>
      <c r="H116" s="17" t="s">
        <v>244</v>
      </c>
      <c r="I116" s="17" t="s">
        <v>46</v>
      </c>
      <c r="J116" s="18">
        <f>VLOOKUP($A116,'[1]Planilha1'!$A$1:$O$189,12,0)</f>
        <v>7556.44</v>
      </c>
      <c r="K116" s="18">
        <f>VLOOKUP($A116,'[1]Planilha1'!$A$1:$O$189,5,0)</f>
        <v>0</v>
      </c>
      <c r="L116" s="18">
        <f>VLOOKUP($A116,'[1]Planilha1'!$A$1:$O$189,8,0)</f>
        <v>0</v>
      </c>
      <c r="M116" s="18">
        <f>VLOOKUP($A116,'[1]Planilha1'!$A$1:$O$189,10,0)</f>
        <v>7556.44</v>
      </c>
      <c r="N116" s="18">
        <f>VLOOKUP($A116,'[1]Planilha1'!$A$1:$O$189,9,0)</f>
        <v>1815.77</v>
      </c>
      <c r="O116" s="18">
        <f>VLOOKUP($A116,'[1]Planilha1'!$A$1:$O$189,11,0)</f>
        <v>5740.67</v>
      </c>
    </row>
    <row r="117" spans="1:15" s="13" customFormat="1" ht="15" customHeight="1">
      <c r="A117" s="14">
        <v>1629</v>
      </c>
      <c r="B117" s="15" t="s">
        <v>245</v>
      </c>
      <c r="C117" s="22" t="s">
        <v>79</v>
      </c>
      <c r="D117" s="17" t="s">
        <v>80</v>
      </c>
      <c r="E117" s="17"/>
      <c r="F117" s="17" t="s">
        <v>18</v>
      </c>
      <c r="G117" s="17" t="s">
        <v>19</v>
      </c>
      <c r="H117" s="17" t="s">
        <v>246</v>
      </c>
      <c r="I117" s="17" t="s">
        <v>46</v>
      </c>
      <c r="J117" s="18">
        <f>VLOOKUP($A117,'[1]Planilha1'!$A$1:$O$189,12,0)</f>
        <v>7698.75</v>
      </c>
      <c r="K117" s="18">
        <f>VLOOKUP($A117,'[1]Planilha1'!$A$1:$O$189,5,0)</f>
        <v>1343.41</v>
      </c>
      <c r="L117" s="18">
        <f>VLOOKUP($A117,'[1]Planilha1'!$A$1:$O$189,8,0)</f>
        <v>0</v>
      </c>
      <c r="M117" s="18">
        <f>VLOOKUP($A117,'[1]Planilha1'!$A$1:$O$189,10,0)</f>
        <v>9042.16</v>
      </c>
      <c r="N117" s="18">
        <f>VLOOKUP($A117,'[1]Planilha1'!$A$1:$O$189,9,0)</f>
        <v>5931.07</v>
      </c>
      <c r="O117" s="18">
        <f>VLOOKUP($A117,'[1]Planilha1'!$A$1:$O$189,11,0)</f>
        <v>3111.09</v>
      </c>
    </row>
    <row r="118" spans="1:15" s="13" customFormat="1" ht="15" customHeight="1">
      <c r="A118" s="19">
        <v>2165</v>
      </c>
      <c r="B118" s="27" t="s">
        <v>247</v>
      </c>
      <c r="C118" s="20">
        <v>43564</v>
      </c>
      <c r="D118" s="19" t="s">
        <v>248</v>
      </c>
      <c r="E118" s="17"/>
      <c r="F118" s="17" t="s">
        <v>19</v>
      </c>
      <c r="G118" s="17" t="s">
        <v>19</v>
      </c>
      <c r="H118" s="17"/>
      <c r="I118" s="17" t="s">
        <v>23</v>
      </c>
      <c r="J118" s="18">
        <f>VLOOKUP($A118,'[1]Planilha1'!$A$1:$O$189,12,0)</f>
        <v>23580.73</v>
      </c>
      <c r="K118" s="18">
        <f>VLOOKUP($A118,'[1]Planilha1'!$A$1:$O$189,5,0)</f>
        <v>0</v>
      </c>
      <c r="L118" s="18">
        <f>VLOOKUP($A118,'[1]Planilha1'!$A$1:$O$189,8,0)</f>
        <v>0</v>
      </c>
      <c r="M118" s="18">
        <f>VLOOKUP($A118,'[1]Planilha1'!$A$1:$O$189,10,0)</f>
        <v>23580.73</v>
      </c>
      <c r="N118" s="18">
        <f>VLOOKUP($A118,'[1]Planilha1'!$A$1:$O$189,9,0)</f>
        <v>6192.02</v>
      </c>
      <c r="O118" s="18">
        <f>VLOOKUP($A118,'[1]Planilha1'!$A$1:$O$189,11,0)</f>
        <v>17388.71</v>
      </c>
    </row>
    <row r="119" spans="1:15" s="13" customFormat="1" ht="15" customHeight="1">
      <c r="A119" s="19">
        <v>2149</v>
      </c>
      <c r="B119" s="19" t="s">
        <v>249</v>
      </c>
      <c r="C119" s="24" t="s">
        <v>250</v>
      </c>
      <c r="D119" s="19" t="s">
        <v>251</v>
      </c>
      <c r="E119" s="17"/>
      <c r="F119" s="17" t="s">
        <v>19</v>
      </c>
      <c r="G119" s="17" t="s">
        <v>19</v>
      </c>
      <c r="H119" s="17" t="s">
        <v>252</v>
      </c>
      <c r="I119" s="17" t="s">
        <v>52</v>
      </c>
      <c r="J119" s="18">
        <f>VLOOKUP($A119,'[1]Planilha1'!$A$1:$O$189,12,0)</f>
        <v>3409.18</v>
      </c>
      <c r="K119" s="18">
        <f>VLOOKUP($A119,'[1]Planilha1'!$A$1:$O$189,5,0)</f>
        <v>0</v>
      </c>
      <c r="L119" s="18">
        <f>VLOOKUP($A119,'[1]Planilha1'!$A$1:$O$189,8,0)</f>
        <v>0</v>
      </c>
      <c r="M119" s="18">
        <f>VLOOKUP($A119,'[1]Planilha1'!$A$1:$O$189,10,0)</f>
        <v>3409.18</v>
      </c>
      <c r="N119" s="18">
        <f>VLOOKUP($A119,'[1]Planilha1'!$A$1:$O$189,9,0)</f>
        <v>1006.57</v>
      </c>
      <c r="O119" s="18">
        <f>VLOOKUP($A119,'[1]Planilha1'!$A$1:$O$189,11,0)</f>
        <v>2402.61</v>
      </c>
    </row>
    <row r="120" spans="1:15" s="13" customFormat="1" ht="15">
      <c r="A120" s="14">
        <v>1643</v>
      </c>
      <c r="B120" s="15" t="s">
        <v>253</v>
      </c>
      <c r="C120" s="22" t="s">
        <v>228</v>
      </c>
      <c r="D120" s="17" t="s">
        <v>32</v>
      </c>
      <c r="E120" s="17" t="s">
        <v>94</v>
      </c>
      <c r="F120" s="17" t="s">
        <v>18</v>
      </c>
      <c r="G120" s="17" t="s">
        <v>19</v>
      </c>
      <c r="H120" s="17"/>
      <c r="I120" s="17" t="s">
        <v>20</v>
      </c>
      <c r="J120" s="18">
        <f>VLOOKUP($A120,'[1]Planilha1'!$A$1:$O$189,12,0)</f>
        <v>7120.34</v>
      </c>
      <c r="K120" s="18">
        <f>VLOOKUP($A120,'[1]Planilha1'!$A$1:$O$189,5,0)</f>
        <v>0</v>
      </c>
      <c r="L120" s="18">
        <f>VLOOKUP($A120,'[1]Planilha1'!$A$1:$O$189,8,0)</f>
        <v>0</v>
      </c>
      <c r="M120" s="18">
        <f>VLOOKUP($A120,'[1]Planilha1'!$A$1:$O$189,10,0)</f>
        <v>7120.34</v>
      </c>
      <c r="N120" s="18">
        <f>VLOOKUP($A120,'[1]Planilha1'!$A$1:$O$189,9,0)</f>
        <v>4334.35</v>
      </c>
      <c r="O120" s="18">
        <f>VLOOKUP($A120,'[1]Planilha1'!$A$1:$O$189,11,0)</f>
        <v>2785.99</v>
      </c>
    </row>
    <row r="121" spans="1:15" s="13" customFormat="1" ht="15" customHeight="1">
      <c r="A121" s="14">
        <v>1791</v>
      </c>
      <c r="B121" s="15" t="s">
        <v>254</v>
      </c>
      <c r="C121" s="22" t="s">
        <v>162</v>
      </c>
      <c r="D121" s="17" t="s">
        <v>32</v>
      </c>
      <c r="E121" s="17" t="s">
        <v>94</v>
      </c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VLOOKUP($A121,'[1]Planilha1'!$A$1:$O$189,12,0)</f>
        <v>7013.43</v>
      </c>
      <c r="K121" s="18">
        <f>VLOOKUP($A121,'[1]Planilha1'!$A$1:$O$189,5,0)</f>
        <v>0</v>
      </c>
      <c r="L121" s="18">
        <f>VLOOKUP($A121,'[1]Planilha1'!$A$1:$O$189,8,0)</f>
        <v>0</v>
      </c>
      <c r="M121" s="18">
        <f>VLOOKUP($A121,'[1]Planilha1'!$A$1:$O$189,10,0)</f>
        <v>7013.43</v>
      </c>
      <c r="N121" s="18">
        <f>VLOOKUP($A121,'[1]Planilha1'!$A$1:$O$189,9,0)</f>
        <v>2522.22</v>
      </c>
      <c r="O121" s="18">
        <f>VLOOKUP($A121,'[1]Planilha1'!$A$1:$O$189,11,0)</f>
        <v>4491.21</v>
      </c>
    </row>
    <row r="122" spans="1:15" s="13" customFormat="1" ht="15" customHeight="1">
      <c r="A122" s="14">
        <v>1435</v>
      </c>
      <c r="B122" s="15" t="s">
        <v>255</v>
      </c>
      <c r="C122" s="22" t="s">
        <v>256</v>
      </c>
      <c r="D122" s="17" t="s">
        <v>80</v>
      </c>
      <c r="E122" s="17"/>
      <c r="F122" s="17" t="s">
        <v>18</v>
      </c>
      <c r="G122" s="17" t="s">
        <v>19</v>
      </c>
      <c r="H122" s="17"/>
      <c r="I122" s="17" t="s">
        <v>20</v>
      </c>
      <c r="J122" s="18">
        <f>VLOOKUP($A122,'[1]Planilha1'!$A$1:$O$189,12,0)</f>
        <v>5590.06</v>
      </c>
      <c r="K122" s="18">
        <f>VLOOKUP($A122,'[1]Planilha1'!$A$1:$O$189,5,0)</f>
        <v>0</v>
      </c>
      <c r="L122" s="18">
        <f>VLOOKUP($A122,'[1]Planilha1'!$A$1:$O$189,8,0)</f>
        <v>0</v>
      </c>
      <c r="M122" s="18">
        <f>VLOOKUP($A122,'[1]Planilha1'!$A$1:$O$189,10,0)</f>
        <v>5590.06</v>
      </c>
      <c r="N122" s="18">
        <f>VLOOKUP($A122,'[1]Planilha1'!$A$1:$O$189,9,0)</f>
        <v>5590.06</v>
      </c>
      <c r="O122" s="18">
        <f>VLOOKUP($A122,'[1]Planilha1'!$A$1:$O$189,11,0)</f>
        <v>0</v>
      </c>
    </row>
    <row r="123" spans="1:15" s="13" customFormat="1" ht="15" customHeight="1">
      <c r="A123" s="14">
        <v>1439</v>
      </c>
      <c r="B123" s="15" t="s">
        <v>257</v>
      </c>
      <c r="C123" s="22">
        <v>40519</v>
      </c>
      <c r="D123" s="17" t="s">
        <v>26</v>
      </c>
      <c r="E123" s="17" t="s">
        <v>27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VLOOKUP($A123,'[1]Planilha1'!$A$1:$O$189,12,0)</f>
        <v>8766.780000000002</v>
      </c>
      <c r="K123" s="18">
        <f>VLOOKUP($A123,'[1]Planilha1'!$A$1:$O$189,5,0)</f>
        <v>0</v>
      </c>
      <c r="L123" s="18">
        <f>VLOOKUP($A123,'[1]Planilha1'!$A$1:$O$189,8,0)</f>
        <v>5113.96</v>
      </c>
      <c r="M123" s="18">
        <f>VLOOKUP($A123,'[1]Planilha1'!$A$1:$O$189,10,0)</f>
        <v>13880.740000000002</v>
      </c>
      <c r="N123" s="18">
        <f>VLOOKUP($A123,'[1]Planilha1'!$A$1:$O$189,9,0)</f>
        <v>2200.75</v>
      </c>
      <c r="O123" s="18">
        <f>VLOOKUP($A123,'[1]Planilha1'!$A$1:$O$189,11,0)</f>
        <v>11679.99</v>
      </c>
    </row>
    <row r="124" spans="1:15" s="13" customFormat="1" ht="15" customHeight="1">
      <c r="A124" s="14">
        <v>1603</v>
      </c>
      <c r="B124" s="15" t="s">
        <v>258</v>
      </c>
      <c r="C124" s="22" t="s">
        <v>128</v>
      </c>
      <c r="D124" s="17" t="s">
        <v>26</v>
      </c>
      <c r="E124" s="17" t="s">
        <v>36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VLOOKUP($A124,'[1]Planilha1'!$A$1:$O$189,12,0)</f>
        <v>8766.78</v>
      </c>
      <c r="K124" s="18">
        <f>VLOOKUP($A124,'[1]Planilha1'!$A$1:$O$189,5,0)</f>
        <v>0</v>
      </c>
      <c r="L124" s="18">
        <f>VLOOKUP($A124,'[1]Planilha1'!$A$1:$O$189,8,0)</f>
        <v>0</v>
      </c>
      <c r="M124" s="18">
        <f>VLOOKUP($A124,'[1]Planilha1'!$A$1:$O$189,10,0)</f>
        <v>8766.78</v>
      </c>
      <c r="N124" s="18">
        <f>VLOOKUP($A124,'[1]Planilha1'!$A$1:$O$189,9,0)</f>
        <v>2200.75</v>
      </c>
      <c r="O124" s="18">
        <f>VLOOKUP($A124,'[1]Planilha1'!$A$1:$O$189,11,0)</f>
        <v>6566.03</v>
      </c>
    </row>
    <row r="125" spans="1:15" s="13" customFormat="1" ht="15" customHeight="1">
      <c r="A125" s="14">
        <v>1814</v>
      </c>
      <c r="B125" s="15" t="s">
        <v>259</v>
      </c>
      <c r="C125" s="22" t="s">
        <v>260</v>
      </c>
      <c r="D125" s="17" t="s">
        <v>261</v>
      </c>
      <c r="E125" s="17" t="s">
        <v>262</v>
      </c>
      <c r="F125" s="17" t="s">
        <v>19</v>
      </c>
      <c r="G125" s="17" t="s">
        <v>19</v>
      </c>
      <c r="H125" s="17"/>
      <c r="I125" s="17" t="s">
        <v>20</v>
      </c>
      <c r="J125" s="18">
        <f>VLOOKUP($A125,'[1]Planilha1'!$A$1:$O$189,12,0)</f>
        <v>8113.34</v>
      </c>
      <c r="K125" s="18">
        <f>VLOOKUP($A125,'[1]Planilha1'!$A$1:$O$189,5,0)</f>
        <v>0</v>
      </c>
      <c r="L125" s="18">
        <f>VLOOKUP($A125,'[1]Planilha1'!$A$1:$O$189,8,0)</f>
        <v>0</v>
      </c>
      <c r="M125" s="18">
        <f>VLOOKUP($A125,'[1]Planilha1'!$A$1:$O$189,10,0)</f>
        <v>8113.34</v>
      </c>
      <c r="N125" s="18">
        <f>VLOOKUP($A125,'[1]Planilha1'!$A$1:$O$189,9,0)</f>
        <v>8113.34</v>
      </c>
      <c r="O125" s="18">
        <f>VLOOKUP($A125,'[1]Planilha1'!$A$1:$O$189,11,0)</f>
        <v>0</v>
      </c>
    </row>
    <row r="126" spans="1:15" s="13" customFormat="1" ht="15">
      <c r="A126" s="14">
        <v>1716</v>
      </c>
      <c r="B126" s="15" t="s">
        <v>263</v>
      </c>
      <c r="C126" s="22" t="s">
        <v>264</v>
      </c>
      <c r="D126" s="17" t="s">
        <v>69</v>
      </c>
      <c r="E126" s="17"/>
      <c r="F126" s="17" t="s">
        <v>19</v>
      </c>
      <c r="G126" s="17" t="s">
        <v>19</v>
      </c>
      <c r="H126" s="17"/>
      <c r="I126" s="17" t="s">
        <v>23</v>
      </c>
      <c r="J126" s="18">
        <f>VLOOKUP($A126,'[1]Planilha1'!$A$1:$O$189,12,0)</f>
        <v>5812.34</v>
      </c>
      <c r="K126" s="18">
        <f>VLOOKUP($A126,'[1]Planilha1'!$A$1:$O$189,5,0)</f>
        <v>0</v>
      </c>
      <c r="L126" s="18">
        <f>VLOOKUP($A126,'[1]Planilha1'!$A$1:$O$189,8,0)</f>
        <v>0</v>
      </c>
      <c r="M126" s="18">
        <f>VLOOKUP($A126,'[1]Planilha1'!$A$1:$O$189,10,0)</f>
        <v>5812.34</v>
      </c>
      <c r="N126" s="18">
        <f>VLOOKUP($A126,'[1]Planilha1'!$A$1:$O$189,9,0)</f>
        <v>1655.81</v>
      </c>
      <c r="O126" s="18">
        <f>VLOOKUP($A126,'[1]Planilha1'!$A$1:$O$189,11,0)</f>
        <v>4156.53</v>
      </c>
    </row>
    <row r="127" spans="1:15" s="13" customFormat="1" ht="15" customHeight="1">
      <c r="A127" s="14">
        <v>1587</v>
      </c>
      <c r="B127" s="15" t="s">
        <v>265</v>
      </c>
      <c r="C127" s="22" t="s">
        <v>266</v>
      </c>
      <c r="D127" s="17" t="s">
        <v>22</v>
      </c>
      <c r="E127" s="17"/>
      <c r="F127" s="17" t="s">
        <v>19</v>
      </c>
      <c r="G127" s="17" t="s">
        <v>19</v>
      </c>
      <c r="H127" s="17"/>
      <c r="I127" s="17" t="s">
        <v>23</v>
      </c>
      <c r="J127" s="18">
        <f>VLOOKUP($A127,'[1]Planilha1'!$A$1:$O$189,12,0)</f>
        <v>11624.72</v>
      </c>
      <c r="K127" s="18">
        <f>VLOOKUP($A127,'[1]Planilha1'!$A$1:$O$189,5,0)</f>
        <v>0</v>
      </c>
      <c r="L127" s="18">
        <f>VLOOKUP($A127,'[1]Planilha1'!$A$1:$O$189,8,0)</f>
        <v>0</v>
      </c>
      <c r="M127" s="18">
        <f>VLOOKUP($A127,'[1]Planilha1'!$A$1:$O$189,10,0)</f>
        <v>11624.72</v>
      </c>
      <c r="N127" s="18">
        <f>VLOOKUP($A127,'[1]Planilha1'!$A$1:$O$189,9,0)</f>
        <v>2986.68</v>
      </c>
      <c r="O127" s="18">
        <f>VLOOKUP($A127,'[1]Planilha1'!$A$1:$O$189,11,0)</f>
        <v>8638.04</v>
      </c>
    </row>
    <row r="128" spans="1:15" s="13" customFormat="1" ht="15" customHeight="1">
      <c r="A128" s="14">
        <v>1815</v>
      </c>
      <c r="B128" s="15" t="s">
        <v>267</v>
      </c>
      <c r="C128" s="22" t="s">
        <v>260</v>
      </c>
      <c r="D128" s="17" t="s">
        <v>32</v>
      </c>
      <c r="E128" s="17" t="s">
        <v>94</v>
      </c>
      <c r="F128" s="17" t="s">
        <v>18</v>
      </c>
      <c r="G128" s="17" t="s">
        <v>19</v>
      </c>
      <c r="H128" s="17"/>
      <c r="I128" s="17" t="s">
        <v>20</v>
      </c>
      <c r="J128" s="18">
        <f>VLOOKUP($A128,'[1]Planilha1'!$A$1:$O$189,12,0)</f>
        <v>7524.81</v>
      </c>
      <c r="K128" s="18">
        <f>VLOOKUP($A128,'[1]Planilha1'!$A$1:$O$189,5,0)</f>
        <v>0</v>
      </c>
      <c r="L128" s="18">
        <f>VLOOKUP($A128,'[1]Planilha1'!$A$1:$O$189,8,0)</f>
        <v>0</v>
      </c>
      <c r="M128" s="18">
        <f>VLOOKUP($A128,'[1]Planilha1'!$A$1:$O$189,10,0)</f>
        <v>7524.81</v>
      </c>
      <c r="N128" s="18">
        <f>VLOOKUP($A128,'[1]Planilha1'!$A$1:$O$189,9,0)</f>
        <v>1958.59</v>
      </c>
      <c r="O128" s="18">
        <f>VLOOKUP($A128,'[1]Planilha1'!$A$1:$O$189,11,0)</f>
        <v>5566.22</v>
      </c>
    </row>
    <row r="129" spans="1:15" s="13" customFormat="1" ht="15" customHeight="1">
      <c r="A129" s="14">
        <v>1718</v>
      </c>
      <c r="B129" s="15" t="s">
        <v>268</v>
      </c>
      <c r="C129" s="22">
        <v>41334</v>
      </c>
      <c r="D129" s="17" t="s">
        <v>149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VLOOKUP($A129,'[1]Planilha1'!$A$1:$O$189,12,0)</f>
        <v>11607.16</v>
      </c>
      <c r="K129" s="18">
        <f>VLOOKUP($A129,'[1]Planilha1'!$A$1:$O$189,5,0)</f>
        <v>0</v>
      </c>
      <c r="L129" s="18">
        <f>VLOOKUP($A129,'[1]Planilha1'!$A$1:$O$189,8,0)</f>
        <v>0</v>
      </c>
      <c r="M129" s="18">
        <f>VLOOKUP($A129,'[1]Planilha1'!$A$1:$O$189,10,0)</f>
        <v>11607.16</v>
      </c>
      <c r="N129" s="18">
        <f>VLOOKUP($A129,'[1]Planilha1'!$A$1:$O$189,9,0)</f>
        <v>11607.16</v>
      </c>
      <c r="O129" s="18">
        <f>VLOOKUP($A129,'[1]Planilha1'!$A$1:$O$189,11,0)</f>
        <v>0</v>
      </c>
    </row>
    <row r="130" spans="1:15" s="13" customFormat="1" ht="15" customHeight="1">
      <c r="A130" s="14">
        <v>1788</v>
      </c>
      <c r="B130" s="15" t="s">
        <v>269</v>
      </c>
      <c r="C130" s="22" t="s">
        <v>270</v>
      </c>
      <c r="D130" s="17" t="s">
        <v>69</v>
      </c>
      <c r="E130" s="17"/>
      <c r="F130" s="17" t="s">
        <v>19</v>
      </c>
      <c r="G130" s="17" t="s">
        <v>19</v>
      </c>
      <c r="H130" s="17"/>
      <c r="I130" s="17" t="s">
        <v>23</v>
      </c>
      <c r="J130" s="18">
        <f>VLOOKUP($A130,'[1]Planilha1'!$A$1:$O$189,12,0)</f>
        <v>5812.34</v>
      </c>
      <c r="K130" s="18">
        <f>VLOOKUP($A130,'[1]Planilha1'!$A$1:$O$189,5,0)</f>
        <v>0</v>
      </c>
      <c r="L130" s="18">
        <f>VLOOKUP($A130,'[1]Planilha1'!$A$1:$O$189,8,0)</f>
        <v>0</v>
      </c>
      <c r="M130" s="18">
        <f>VLOOKUP($A130,'[1]Planilha1'!$A$1:$O$189,10,0)</f>
        <v>5812.34</v>
      </c>
      <c r="N130" s="18">
        <f>VLOOKUP($A130,'[1]Planilha1'!$A$1:$O$189,9,0)</f>
        <v>1358.97</v>
      </c>
      <c r="O130" s="18">
        <f>VLOOKUP($A130,'[1]Planilha1'!$A$1:$O$189,11,0)</f>
        <v>4453.37</v>
      </c>
    </row>
    <row r="131" spans="1:15" s="13" customFormat="1" ht="15" customHeight="1">
      <c r="A131" s="14">
        <v>1552</v>
      </c>
      <c r="B131" s="15" t="s">
        <v>271</v>
      </c>
      <c r="C131" s="22" t="s">
        <v>154</v>
      </c>
      <c r="D131" s="17" t="s">
        <v>80</v>
      </c>
      <c r="E131" s="17"/>
      <c r="F131" s="17" t="s">
        <v>18</v>
      </c>
      <c r="G131" s="17" t="s">
        <v>19</v>
      </c>
      <c r="H131" s="17"/>
      <c r="I131" s="17" t="s">
        <v>20</v>
      </c>
      <c r="J131" s="18">
        <f>VLOOKUP($A131,'[1]Planilha1'!$A$1:$O$189,12,0)</f>
        <v>4488.17</v>
      </c>
      <c r="K131" s="18">
        <f>VLOOKUP($A131,'[1]Planilha1'!$A$1:$O$189,5,0)</f>
        <v>0</v>
      </c>
      <c r="L131" s="18">
        <f>VLOOKUP($A131,'[1]Planilha1'!$A$1:$O$189,8,0)</f>
        <v>0</v>
      </c>
      <c r="M131" s="18">
        <f>VLOOKUP($A131,'[1]Planilha1'!$A$1:$O$189,10,0)</f>
        <v>4488.17</v>
      </c>
      <c r="N131" s="18">
        <f>VLOOKUP($A131,'[1]Planilha1'!$A$1:$O$189,9,0)</f>
        <v>893.6</v>
      </c>
      <c r="O131" s="18">
        <f>VLOOKUP($A131,'[1]Planilha1'!$A$1:$O$189,11,0)</f>
        <v>3594.57</v>
      </c>
    </row>
    <row r="132" spans="1:15" s="13" customFormat="1" ht="15" customHeight="1">
      <c r="A132" s="14">
        <v>1650</v>
      </c>
      <c r="B132" s="15" t="s">
        <v>272</v>
      </c>
      <c r="C132" s="22" t="s">
        <v>273</v>
      </c>
      <c r="D132" s="17" t="s">
        <v>26</v>
      </c>
      <c r="E132" s="17" t="s">
        <v>27</v>
      </c>
      <c r="F132" s="17" t="s">
        <v>18</v>
      </c>
      <c r="G132" s="17" t="s">
        <v>19</v>
      </c>
      <c r="H132" s="17"/>
      <c r="I132" s="17" t="s">
        <v>20</v>
      </c>
      <c r="J132" s="18">
        <f>VLOOKUP($A132,'[1]Planilha1'!$A$1:$O$189,12,0)</f>
        <v>6682</v>
      </c>
      <c r="K132" s="18">
        <f>VLOOKUP($A132,'[1]Planilha1'!$A$1:$O$189,5,0)</f>
        <v>0</v>
      </c>
      <c r="L132" s="18">
        <f>VLOOKUP($A132,'[1]Planilha1'!$A$1:$O$189,8,0)</f>
        <v>0</v>
      </c>
      <c r="M132" s="18">
        <f>VLOOKUP($A132,'[1]Planilha1'!$A$1:$O$189,10,0)</f>
        <v>6682</v>
      </c>
      <c r="N132" s="18">
        <f>VLOOKUP($A132,'[1]Planilha1'!$A$1:$O$189,9,0)</f>
        <v>1598.03</v>
      </c>
      <c r="O132" s="18">
        <f>VLOOKUP($A132,'[1]Planilha1'!$A$1:$O$189,11,0)</f>
        <v>5083.97</v>
      </c>
    </row>
    <row r="133" spans="1:15" s="13" customFormat="1" ht="15" customHeight="1">
      <c r="A133" s="14">
        <v>117</v>
      </c>
      <c r="B133" s="15" t="s">
        <v>274</v>
      </c>
      <c r="C133" s="22" t="s">
        <v>275</v>
      </c>
      <c r="D133" s="17" t="s">
        <v>59</v>
      </c>
      <c r="E133" s="17"/>
      <c r="F133" s="17" t="s">
        <v>19</v>
      </c>
      <c r="G133" s="17" t="s">
        <v>19</v>
      </c>
      <c r="H133" s="17"/>
      <c r="I133" s="17" t="s">
        <v>20</v>
      </c>
      <c r="J133" s="18">
        <f>VLOOKUP($A133,'[1]Planilha1'!$A$1:$O$189,12,0)</f>
        <v>6152</v>
      </c>
      <c r="K133" s="18">
        <f>VLOOKUP($A133,'[1]Planilha1'!$A$1:$O$189,5,0)</f>
        <v>0</v>
      </c>
      <c r="L133" s="18">
        <f>VLOOKUP($A133,'[1]Planilha1'!$A$1:$O$189,8,0)</f>
        <v>0</v>
      </c>
      <c r="M133" s="18">
        <f>VLOOKUP($A133,'[1]Planilha1'!$A$1:$O$189,10,0)</f>
        <v>6152</v>
      </c>
      <c r="N133" s="18">
        <f>VLOOKUP($A133,'[1]Planilha1'!$A$1:$O$189,9,0)</f>
        <v>1850.58</v>
      </c>
      <c r="O133" s="18">
        <f>VLOOKUP($A133,'[1]Planilha1'!$A$1:$O$189,11,0)</f>
        <v>4301.42</v>
      </c>
    </row>
    <row r="134" spans="1:15" s="13" customFormat="1" ht="15" customHeight="1">
      <c r="A134" s="14">
        <v>1480</v>
      </c>
      <c r="B134" s="15" t="s">
        <v>276</v>
      </c>
      <c r="C134" s="22" t="s">
        <v>277</v>
      </c>
      <c r="D134" s="17" t="s">
        <v>278</v>
      </c>
      <c r="E134" s="17"/>
      <c r="F134" s="17" t="s">
        <v>19</v>
      </c>
      <c r="G134" s="17" t="s">
        <v>19</v>
      </c>
      <c r="H134" s="17" t="s">
        <v>279</v>
      </c>
      <c r="I134" s="17" t="s">
        <v>52</v>
      </c>
      <c r="J134" s="18">
        <f>VLOOKUP($A134,'[1]Planilha1'!$A$1:$O$189,12,0)</f>
        <v>15442.48</v>
      </c>
      <c r="K134" s="18">
        <f>VLOOKUP($A134,'[1]Planilha1'!$A$1:$O$189,5,0)</f>
        <v>0</v>
      </c>
      <c r="L134" s="18">
        <f>VLOOKUP($A134,'[1]Planilha1'!$A$1:$O$189,8,0)</f>
        <v>0</v>
      </c>
      <c r="M134" s="18">
        <f>VLOOKUP($A134,'[1]Planilha1'!$A$1:$O$189,10,0)</f>
        <v>15442.48</v>
      </c>
      <c r="N134" s="18">
        <f>VLOOKUP($A134,'[1]Planilha1'!$A$1:$O$189,9,0)</f>
        <v>4611.73</v>
      </c>
      <c r="O134" s="18">
        <f>VLOOKUP($A134,'[1]Planilha1'!$A$1:$O$189,11,0)</f>
        <v>10830.75</v>
      </c>
    </row>
    <row r="135" spans="1:15" s="13" customFormat="1" ht="15" customHeight="1">
      <c r="A135" s="14">
        <v>1136</v>
      </c>
      <c r="B135" s="15" t="s">
        <v>280</v>
      </c>
      <c r="C135" s="22" t="s">
        <v>281</v>
      </c>
      <c r="D135" s="17" t="s">
        <v>32</v>
      </c>
      <c r="E135" s="17" t="s">
        <v>176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VLOOKUP($A135,'[1]Planilha1'!$A$1:$O$189,12,0)</f>
        <v>8851.27</v>
      </c>
      <c r="K135" s="18">
        <f>VLOOKUP($A135,'[1]Planilha1'!$A$1:$O$189,5,0)</f>
        <v>0</v>
      </c>
      <c r="L135" s="18">
        <f>VLOOKUP($A135,'[1]Planilha1'!$A$1:$O$189,8,0)</f>
        <v>0</v>
      </c>
      <c r="M135" s="18">
        <f>VLOOKUP($A135,'[1]Planilha1'!$A$1:$O$189,10,0)</f>
        <v>8851.27</v>
      </c>
      <c r="N135" s="18">
        <f>VLOOKUP($A135,'[1]Planilha1'!$A$1:$O$189,9,0)</f>
        <v>2223.98</v>
      </c>
      <c r="O135" s="18">
        <f>VLOOKUP($A135,'[1]Planilha1'!$A$1:$O$189,11,0)</f>
        <v>6627.29</v>
      </c>
    </row>
    <row r="136" spans="1:15" s="13" customFormat="1" ht="15" customHeight="1">
      <c r="A136" s="14">
        <v>34</v>
      </c>
      <c r="B136" s="15" t="s">
        <v>282</v>
      </c>
      <c r="C136" s="22" t="s">
        <v>283</v>
      </c>
      <c r="D136" s="17" t="s">
        <v>59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>VLOOKUP($A136,'[1]Planilha1'!$A$1:$O$189,12,0)</f>
        <v>6386.77</v>
      </c>
      <c r="K136" s="18">
        <f>VLOOKUP($A136,'[1]Planilha1'!$A$1:$O$189,5,0)</f>
        <v>2066.82</v>
      </c>
      <c r="L136" s="18">
        <f>VLOOKUP($A136,'[1]Planilha1'!$A$1:$O$189,8,0)</f>
        <v>0</v>
      </c>
      <c r="M136" s="18">
        <f>VLOOKUP($A136,'[1]Planilha1'!$A$1:$O$189,10,0)</f>
        <v>8453.59</v>
      </c>
      <c r="N136" s="18">
        <f>VLOOKUP($A136,'[1]Planilha1'!$A$1:$O$189,9,0)</f>
        <v>8453.59</v>
      </c>
      <c r="O136" s="18">
        <f>VLOOKUP($A136,'[1]Planilha1'!$A$1:$O$189,11,0)</f>
        <v>0</v>
      </c>
    </row>
    <row r="137" spans="1:15" s="13" customFormat="1" ht="15" customHeight="1">
      <c r="A137" s="19">
        <v>2157</v>
      </c>
      <c r="B137" s="19" t="s">
        <v>284</v>
      </c>
      <c r="C137" s="20">
        <v>43556</v>
      </c>
      <c r="D137" s="19" t="s">
        <v>285</v>
      </c>
      <c r="E137" s="17"/>
      <c r="F137" s="17" t="s">
        <v>19</v>
      </c>
      <c r="G137" s="17" t="s">
        <v>19</v>
      </c>
      <c r="H137" s="17"/>
      <c r="I137" s="17" t="s">
        <v>23</v>
      </c>
      <c r="J137" s="18">
        <f>VLOOKUP($A137,'[1]Planilha1'!$A$1:$O$189,12,0)</f>
        <v>4261.48</v>
      </c>
      <c r="K137" s="18">
        <f>VLOOKUP($A137,'[1]Planilha1'!$A$1:$O$189,5,0)</f>
        <v>0</v>
      </c>
      <c r="L137" s="18">
        <f>VLOOKUP($A137,'[1]Planilha1'!$A$1:$O$189,8,0)</f>
        <v>0</v>
      </c>
      <c r="M137" s="18">
        <f>VLOOKUP($A137,'[1]Planilha1'!$A$1:$O$189,10,0)</f>
        <v>4261.48</v>
      </c>
      <c r="N137" s="18">
        <f>VLOOKUP($A137,'[1]Planilha1'!$A$1:$O$189,9,0)</f>
        <v>818.01</v>
      </c>
      <c r="O137" s="18">
        <f>VLOOKUP($A137,'[1]Planilha1'!$A$1:$O$189,11,0)</f>
        <v>3443.47</v>
      </c>
    </row>
    <row r="138" spans="1:15" s="13" customFormat="1" ht="15" customHeight="1">
      <c r="A138" s="14">
        <v>1866</v>
      </c>
      <c r="B138" s="15" t="s">
        <v>286</v>
      </c>
      <c r="C138" s="22" t="s">
        <v>126</v>
      </c>
      <c r="D138" s="17" t="s">
        <v>32</v>
      </c>
      <c r="E138" s="17" t="s">
        <v>94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VLOOKUP($A138,'[1]Planilha1'!$A$1:$O$189,12,0)</f>
        <v>7013.43</v>
      </c>
      <c r="K138" s="18">
        <f>VLOOKUP($A138,'[1]Planilha1'!$A$1:$O$189,5,0)</f>
        <v>701.34</v>
      </c>
      <c r="L138" s="18">
        <f>VLOOKUP($A138,'[1]Planilha1'!$A$1:$O$189,8,0)</f>
        <v>0</v>
      </c>
      <c r="M138" s="18">
        <f>VLOOKUP($A138,'[1]Planilha1'!$A$1:$O$189,10,0)</f>
        <v>7714.77</v>
      </c>
      <c r="N138" s="18">
        <f>VLOOKUP($A138,'[1]Planilha1'!$A$1:$O$189,9,0)</f>
        <v>4164.55</v>
      </c>
      <c r="O138" s="18">
        <f>VLOOKUP($A138,'[1]Planilha1'!$A$1:$O$189,11,0)</f>
        <v>3550.22</v>
      </c>
    </row>
    <row r="139" spans="1:15" s="13" customFormat="1" ht="15" customHeight="1">
      <c r="A139" s="14">
        <v>1793</v>
      </c>
      <c r="B139" s="15" t="s">
        <v>287</v>
      </c>
      <c r="C139" s="22" t="s">
        <v>288</v>
      </c>
      <c r="D139" s="17" t="s">
        <v>16</v>
      </c>
      <c r="E139" s="17" t="s">
        <v>17</v>
      </c>
      <c r="F139" s="17" t="s">
        <v>18</v>
      </c>
      <c r="G139" s="17" t="s">
        <v>19</v>
      </c>
      <c r="H139" s="17"/>
      <c r="I139" s="17" t="s">
        <v>20</v>
      </c>
      <c r="J139" s="18">
        <f>VLOOKUP($A139,'[1]Planilha1'!$A$1:$O$189,12,0)</f>
        <v>15688.16</v>
      </c>
      <c r="K139" s="18">
        <f>VLOOKUP($A139,'[1]Planilha1'!$A$1:$O$189,5,0)</f>
        <v>0</v>
      </c>
      <c r="L139" s="18">
        <f>VLOOKUP($A139,'[1]Planilha1'!$A$1:$O$189,8,0)</f>
        <v>0</v>
      </c>
      <c r="M139" s="18">
        <f>VLOOKUP($A139,'[1]Planilha1'!$A$1:$O$189,10,0)</f>
        <v>15688.16</v>
      </c>
      <c r="N139" s="18">
        <f>VLOOKUP($A139,'[1]Planilha1'!$A$1:$O$189,9,0)</f>
        <v>6181.33</v>
      </c>
      <c r="O139" s="18">
        <f>VLOOKUP($A139,'[1]Planilha1'!$A$1:$O$189,11,0)</f>
        <v>9506.83</v>
      </c>
    </row>
    <row r="140" spans="1:15" s="13" customFormat="1" ht="15">
      <c r="A140" s="14">
        <v>2180</v>
      </c>
      <c r="B140" s="15" t="s">
        <v>289</v>
      </c>
      <c r="C140" s="22">
        <v>43696</v>
      </c>
      <c r="D140" s="17" t="s">
        <v>138</v>
      </c>
      <c r="E140" s="17"/>
      <c r="F140" s="17" t="s">
        <v>19</v>
      </c>
      <c r="G140" s="17" t="s">
        <v>19</v>
      </c>
      <c r="H140" s="17"/>
      <c r="I140" s="17" t="s">
        <v>23</v>
      </c>
      <c r="J140" s="18">
        <f>VLOOKUP($A140,'[1]Planilha1'!$A$1:$O$189,12,0)</f>
        <v>1615.05</v>
      </c>
      <c r="K140" s="18">
        <f>VLOOKUP($A140,'[1]Planilha1'!$A$1:$O$189,5,0)</f>
        <v>0</v>
      </c>
      <c r="L140" s="18">
        <f>VLOOKUP($A140,'[1]Planilha1'!$A$1:$O$189,8,0)</f>
        <v>0</v>
      </c>
      <c r="M140" s="18">
        <f>VLOOKUP($A140,'[1]Planilha1'!$A$1:$O$189,10,0)</f>
        <v>1615.05</v>
      </c>
      <c r="N140" s="18">
        <f>VLOOKUP($A140,'[1]Planilha1'!$A$1:$O$189,9,0)</f>
        <v>271.93</v>
      </c>
      <c r="O140" s="18">
        <f>VLOOKUP($A140,'[1]Planilha1'!$A$1:$O$189,11,0)</f>
        <v>1343.12</v>
      </c>
    </row>
    <row r="141" spans="1:15" s="13" customFormat="1" ht="15" customHeight="1">
      <c r="A141" s="14">
        <v>1536</v>
      </c>
      <c r="B141" s="15" t="s">
        <v>290</v>
      </c>
      <c r="C141" s="22" t="s">
        <v>154</v>
      </c>
      <c r="D141" s="17" t="s">
        <v>32</v>
      </c>
      <c r="E141" s="17" t="s">
        <v>209</v>
      </c>
      <c r="F141" s="17" t="s">
        <v>18</v>
      </c>
      <c r="G141" s="17" t="s">
        <v>19</v>
      </c>
      <c r="H141" s="17"/>
      <c r="I141" s="17" t="s">
        <v>20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s="13" customFormat="1" ht="15" customHeight="1">
      <c r="A142" s="14">
        <v>1770</v>
      </c>
      <c r="B142" s="15" t="s">
        <v>291</v>
      </c>
      <c r="C142" s="22" t="s">
        <v>41</v>
      </c>
      <c r="D142" s="17" t="s">
        <v>32</v>
      </c>
      <c r="E142" s="17" t="s">
        <v>42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VLOOKUP($A142,'[1]Planilha1'!$A$1:$O$189,12,0)</f>
        <v>7013.43</v>
      </c>
      <c r="K142" s="18">
        <f>VLOOKUP($A142,'[1]Planilha1'!$A$1:$O$189,5,0)</f>
        <v>0</v>
      </c>
      <c r="L142" s="18">
        <f>VLOOKUP($A142,'[1]Planilha1'!$A$1:$O$189,8,0)</f>
        <v>0</v>
      </c>
      <c r="M142" s="18">
        <f>VLOOKUP($A142,'[1]Planilha1'!$A$1:$O$189,10,0)</f>
        <v>7013.43</v>
      </c>
      <c r="N142" s="18">
        <f>VLOOKUP($A142,'[1]Planilha1'!$A$1:$O$189,9,0)</f>
        <v>2821.28</v>
      </c>
      <c r="O142" s="18">
        <f>VLOOKUP($A142,'[1]Planilha1'!$A$1:$O$189,11,0)</f>
        <v>4192.15</v>
      </c>
    </row>
    <row r="143" spans="1:15" s="13" customFormat="1" ht="15" customHeight="1">
      <c r="A143" s="32">
        <v>2128</v>
      </c>
      <c r="B143" s="26" t="s">
        <v>292</v>
      </c>
      <c r="C143" s="22">
        <v>43314</v>
      </c>
      <c r="D143" s="17" t="s">
        <v>138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VLOOKUP($A143,'[1]Planilha1'!$A$1:$O$189,12,0)</f>
        <v>1615.05</v>
      </c>
      <c r="K143" s="18">
        <f>VLOOKUP($A143,'[1]Planilha1'!$A$1:$O$189,5,0)</f>
        <v>0</v>
      </c>
      <c r="L143" s="18">
        <f>VLOOKUP($A143,'[1]Planilha1'!$A$1:$O$189,8,0)</f>
        <v>0</v>
      </c>
      <c r="M143" s="18">
        <f>VLOOKUP($A143,'[1]Planilha1'!$A$1:$O$189,10,0)</f>
        <v>1615.05</v>
      </c>
      <c r="N143" s="18">
        <f>VLOOKUP($A143,'[1]Planilha1'!$A$1:$O$189,9,0)</f>
        <v>368.83</v>
      </c>
      <c r="O143" s="18">
        <f>VLOOKUP($A143,'[1]Planilha1'!$A$1:$O$189,11,0)</f>
        <v>1246.22</v>
      </c>
    </row>
    <row r="144" spans="1:15" s="13" customFormat="1" ht="15" customHeight="1">
      <c r="A144" s="32">
        <v>2185</v>
      </c>
      <c r="B144" s="26" t="s">
        <v>293</v>
      </c>
      <c r="C144" s="22">
        <v>43871</v>
      </c>
      <c r="D144" s="17" t="s">
        <v>29</v>
      </c>
      <c r="E144" s="17"/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VLOOKUP($A144,'[1]Planilha1'!$A$1:$O$189,12,0)</f>
        <v>3409.19</v>
      </c>
      <c r="K144" s="18">
        <f>VLOOKUP($A144,'[1]Planilha1'!$A$1:$O$189,5,0)</f>
        <v>0</v>
      </c>
      <c r="L144" s="18">
        <f>VLOOKUP($A144,'[1]Planilha1'!$A$1:$O$189,8,0)</f>
        <v>2500.07</v>
      </c>
      <c r="M144" s="18">
        <f>VLOOKUP($A144,'[1]Planilha1'!$A$1:$O$189,10,0)</f>
        <v>5909.26</v>
      </c>
      <c r="N144" s="18">
        <f>VLOOKUP($A144,'[1]Planilha1'!$A$1:$O$189,9,0)</f>
        <v>682.74</v>
      </c>
      <c r="O144" s="18">
        <f>VLOOKUP($A144,'[1]Planilha1'!$A$1:$O$189,11,0)</f>
        <v>5226.52</v>
      </c>
    </row>
    <row r="145" spans="1:15" s="13" customFormat="1" ht="15">
      <c r="A145" s="14">
        <v>1939</v>
      </c>
      <c r="B145" s="15" t="s">
        <v>294</v>
      </c>
      <c r="C145" s="22" t="s">
        <v>295</v>
      </c>
      <c r="D145" s="17" t="s">
        <v>22</v>
      </c>
      <c r="E145" s="17" t="s">
        <v>296</v>
      </c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VLOOKUP($A145,'[1]Planilha1'!$A$1:$O$189,12,0)</f>
        <v>11624.72</v>
      </c>
      <c r="K145" s="18">
        <f>VLOOKUP($A145,'[1]Planilha1'!$A$1:$O$189,5,0)</f>
        <v>0</v>
      </c>
      <c r="L145" s="18">
        <f>VLOOKUP($A145,'[1]Planilha1'!$A$1:$O$189,8,0)</f>
        <v>0</v>
      </c>
      <c r="M145" s="18">
        <f>VLOOKUP($A145,'[1]Planilha1'!$A$1:$O$189,10,0)</f>
        <v>11624.72</v>
      </c>
      <c r="N145" s="18">
        <f>VLOOKUP($A145,'[1]Planilha1'!$A$1:$O$189,9,0)</f>
        <v>2986.68</v>
      </c>
      <c r="O145" s="18">
        <f>VLOOKUP($A145,'[1]Planilha1'!$A$1:$O$189,11,0)</f>
        <v>8638.04</v>
      </c>
    </row>
    <row r="146" spans="1:15" s="13" customFormat="1" ht="15" customHeight="1">
      <c r="A146" s="14">
        <v>1567</v>
      </c>
      <c r="B146" s="15" t="s">
        <v>297</v>
      </c>
      <c r="C146" s="22" t="s">
        <v>298</v>
      </c>
      <c r="D146" s="17" t="s">
        <v>32</v>
      </c>
      <c r="E146" s="17" t="s">
        <v>42</v>
      </c>
      <c r="F146" s="17" t="s">
        <v>18</v>
      </c>
      <c r="G146" s="17" t="s">
        <v>19</v>
      </c>
      <c r="H146" s="17"/>
      <c r="I146" s="17" t="s">
        <v>20</v>
      </c>
      <c r="J146" s="18">
        <f>VLOOKUP($A146,'[1]Planilha1'!$A$1:$O$189,12,0)</f>
        <v>7013.43</v>
      </c>
      <c r="K146" s="18">
        <f>VLOOKUP($A146,'[1]Planilha1'!$A$1:$O$189,5,0)</f>
        <v>0</v>
      </c>
      <c r="L146" s="18">
        <f>VLOOKUP($A146,'[1]Planilha1'!$A$1:$O$189,8,0)</f>
        <v>0</v>
      </c>
      <c r="M146" s="18">
        <f>VLOOKUP($A146,'[1]Planilha1'!$A$1:$O$189,10,0)</f>
        <v>7013.43</v>
      </c>
      <c r="N146" s="18">
        <f>VLOOKUP($A146,'[1]Planilha1'!$A$1:$O$189,9,0)</f>
        <v>1718.58</v>
      </c>
      <c r="O146" s="18">
        <f>VLOOKUP($A146,'[1]Planilha1'!$A$1:$O$189,11,0)</f>
        <v>5294.85</v>
      </c>
    </row>
    <row r="147" spans="1:15" s="13" customFormat="1" ht="15" customHeight="1">
      <c r="A147" s="25">
        <v>2143</v>
      </c>
      <c r="B147" s="26" t="s">
        <v>299</v>
      </c>
      <c r="C147" s="22">
        <v>43522</v>
      </c>
      <c r="D147" s="17" t="s">
        <v>29</v>
      </c>
      <c r="E147" s="17"/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VLOOKUP($A147,'[1]Planilha1'!$A$1:$O$189,12,0)</f>
        <v>3516.1</v>
      </c>
      <c r="K147" s="18">
        <f>VLOOKUP($A147,'[1]Planilha1'!$A$1:$O$189,5,0)</f>
        <v>0</v>
      </c>
      <c r="L147" s="18">
        <f>VLOOKUP($A147,'[1]Planilha1'!$A$1:$O$189,8,0)</f>
        <v>0</v>
      </c>
      <c r="M147" s="18">
        <f>VLOOKUP($A147,'[1]Planilha1'!$A$1:$O$189,10,0)</f>
        <v>3516.1</v>
      </c>
      <c r="N147" s="18">
        <f>VLOOKUP($A147,'[1]Planilha1'!$A$1:$O$189,9,0)</f>
        <v>556.19</v>
      </c>
      <c r="O147" s="18">
        <f>VLOOKUP($A147,'[1]Planilha1'!$A$1:$O$189,11,0)</f>
        <v>2959.91</v>
      </c>
    </row>
    <row r="148" spans="1:15" s="13" customFormat="1" ht="15" customHeight="1">
      <c r="A148" s="14">
        <v>2108</v>
      </c>
      <c r="B148" s="15" t="s">
        <v>300</v>
      </c>
      <c r="C148" s="22">
        <v>43291</v>
      </c>
      <c r="D148" s="17" t="s">
        <v>69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VLOOKUP($A148,'[1]Planilha1'!$A$1:$O$189,12,0)</f>
        <v>5812.34</v>
      </c>
      <c r="K148" s="18">
        <f>VLOOKUP($A148,'[1]Planilha1'!$A$1:$O$189,5,0)</f>
        <v>0</v>
      </c>
      <c r="L148" s="18">
        <f>VLOOKUP($A148,'[1]Planilha1'!$A$1:$O$189,8,0)</f>
        <v>0</v>
      </c>
      <c r="M148" s="18">
        <f>VLOOKUP($A148,'[1]Planilha1'!$A$1:$O$189,10,0)</f>
        <v>5812.34</v>
      </c>
      <c r="N148" s="18">
        <f>VLOOKUP($A148,'[1]Planilha1'!$A$1:$O$189,9,0)</f>
        <v>1358.97</v>
      </c>
      <c r="O148" s="18">
        <f>VLOOKUP($A148,'[1]Planilha1'!$A$1:$O$189,11,0)</f>
        <v>4453.37</v>
      </c>
    </row>
    <row r="149" spans="1:15" s="13" customFormat="1" ht="15" customHeight="1">
      <c r="A149" s="14">
        <v>1638</v>
      </c>
      <c r="B149" s="15" t="s">
        <v>301</v>
      </c>
      <c r="C149" s="22" t="s">
        <v>25</v>
      </c>
      <c r="D149" s="17" t="s">
        <v>26</v>
      </c>
      <c r="E149" s="17" t="s">
        <v>36</v>
      </c>
      <c r="F149" s="17" t="s">
        <v>18</v>
      </c>
      <c r="G149" s="17" t="s">
        <v>19</v>
      </c>
      <c r="H149" s="17"/>
      <c r="I149" s="17" t="s">
        <v>20</v>
      </c>
      <c r="J149" s="18">
        <f>VLOOKUP($A149,'[1]Planilha1'!$A$1:$O$189,12,0)</f>
        <v>8766.78</v>
      </c>
      <c r="K149" s="18">
        <f>VLOOKUP($A149,'[1]Planilha1'!$A$1:$O$189,5,0)</f>
        <v>0</v>
      </c>
      <c r="L149" s="18">
        <f>VLOOKUP($A149,'[1]Planilha1'!$A$1:$O$189,8,0)</f>
        <v>0</v>
      </c>
      <c r="M149" s="18">
        <f>VLOOKUP($A149,'[1]Planilha1'!$A$1:$O$189,10,0)</f>
        <v>8766.78</v>
      </c>
      <c r="N149" s="18">
        <f>VLOOKUP($A149,'[1]Planilha1'!$A$1:$O$189,9,0)</f>
        <v>2096.47</v>
      </c>
      <c r="O149" s="18">
        <f>VLOOKUP($A149,'[1]Planilha1'!$A$1:$O$189,11,0)</f>
        <v>6670.31</v>
      </c>
    </row>
    <row r="150" spans="1:15" s="13" customFormat="1" ht="15" customHeight="1">
      <c r="A150" s="14">
        <v>1416</v>
      </c>
      <c r="B150" s="15" t="s">
        <v>302</v>
      </c>
      <c r="C150" s="22" t="s">
        <v>35</v>
      </c>
      <c r="D150" s="17" t="s">
        <v>32</v>
      </c>
      <c r="E150" s="17" t="s">
        <v>94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VLOOKUP($A150,'[1]Planilha1'!$A$1:$O$189,12,0)</f>
        <v>7524.81</v>
      </c>
      <c r="K150" s="18">
        <f>VLOOKUP($A150,'[1]Planilha1'!$A$1:$O$189,5,0)</f>
        <v>0</v>
      </c>
      <c r="L150" s="18">
        <f>VLOOKUP($A150,'[1]Planilha1'!$A$1:$O$189,8,0)</f>
        <v>0</v>
      </c>
      <c r="M150" s="18">
        <f>VLOOKUP($A150,'[1]Planilha1'!$A$1:$O$189,10,0)</f>
        <v>7524.81</v>
      </c>
      <c r="N150" s="18">
        <f>VLOOKUP($A150,'[1]Planilha1'!$A$1:$O$189,9,0)</f>
        <v>1859.21</v>
      </c>
      <c r="O150" s="18">
        <f>VLOOKUP($A150,'[1]Planilha1'!$A$1:$O$189,11,0)</f>
        <v>5665.6</v>
      </c>
    </row>
    <row r="151" spans="1:15" s="13" customFormat="1" ht="15" customHeight="1">
      <c r="A151" s="14">
        <v>1140</v>
      </c>
      <c r="B151" s="15" t="s">
        <v>303</v>
      </c>
      <c r="C151" s="22" t="s">
        <v>304</v>
      </c>
      <c r="D151" s="17" t="s">
        <v>59</v>
      </c>
      <c r="E151" s="17"/>
      <c r="F151" s="17" t="s">
        <v>19</v>
      </c>
      <c r="G151" s="17" t="s">
        <v>19</v>
      </c>
      <c r="H151" s="17"/>
      <c r="I151" s="17" t="s">
        <v>20</v>
      </c>
      <c r="J151" s="18">
        <f>VLOOKUP($A151,'[1]Planilha1'!$A$1:$O$189,12,0)</f>
        <v>6152</v>
      </c>
      <c r="K151" s="18">
        <f>VLOOKUP($A151,'[1]Planilha1'!$A$1:$O$189,5,0)</f>
        <v>0</v>
      </c>
      <c r="L151" s="18">
        <f>VLOOKUP($A151,'[1]Planilha1'!$A$1:$O$189,8,0)</f>
        <v>0</v>
      </c>
      <c r="M151" s="18">
        <f>VLOOKUP($A151,'[1]Planilha1'!$A$1:$O$189,10,0)</f>
        <v>6152</v>
      </c>
      <c r="N151" s="18">
        <f>VLOOKUP($A151,'[1]Planilha1'!$A$1:$O$189,9,0)</f>
        <v>1431.63</v>
      </c>
      <c r="O151" s="18">
        <f>VLOOKUP($A151,'[1]Planilha1'!$A$1:$O$189,11,0)</f>
        <v>4720.37</v>
      </c>
    </row>
    <row r="152" spans="1:15" s="13" customFormat="1" ht="15" customHeight="1">
      <c r="A152" s="14">
        <v>1537</v>
      </c>
      <c r="B152" s="15" t="s">
        <v>305</v>
      </c>
      <c r="C152" s="22" t="s">
        <v>154</v>
      </c>
      <c r="D152" s="17" t="s">
        <v>32</v>
      </c>
      <c r="E152" s="17" t="s">
        <v>42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VLOOKUP($A152,'[1]Planilha1'!$A$1:$O$189,12,0)</f>
        <v>7120.34</v>
      </c>
      <c r="K152" s="18">
        <f>VLOOKUP($A152,'[1]Planilha1'!$A$1:$O$189,5,0)</f>
        <v>0</v>
      </c>
      <c r="L152" s="18">
        <f>VLOOKUP($A152,'[1]Planilha1'!$A$1:$O$189,8,0)</f>
        <v>0</v>
      </c>
      <c r="M152" s="18">
        <f>VLOOKUP($A152,'[1]Planilha1'!$A$1:$O$189,10,0)</f>
        <v>7120.34</v>
      </c>
      <c r="N152" s="18">
        <f>VLOOKUP($A152,'[1]Planilha1'!$A$1:$O$189,9,0)</f>
        <v>3999.93</v>
      </c>
      <c r="O152" s="18">
        <f>VLOOKUP($A152,'[1]Planilha1'!$A$1:$O$189,11,0)</f>
        <v>3120.41</v>
      </c>
    </row>
    <row r="153" spans="1:15" s="13" customFormat="1" ht="15" customHeight="1">
      <c r="A153" s="14">
        <v>1539</v>
      </c>
      <c r="B153" s="15" t="s">
        <v>306</v>
      </c>
      <c r="C153" s="22" t="s">
        <v>154</v>
      </c>
      <c r="D153" s="17" t="s">
        <v>26</v>
      </c>
      <c r="E153" s="17" t="s">
        <v>36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VLOOKUP($A153,'[1]Planilha1'!$A$1:$O$189,12,0)</f>
        <v>8873.69</v>
      </c>
      <c r="K153" s="18">
        <f>VLOOKUP($A153,'[1]Planilha1'!$A$1:$O$189,5,0)</f>
        <v>0</v>
      </c>
      <c r="L153" s="18">
        <f>VLOOKUP($A153,'[1]Planilha1'!$A$1:$O$189,8,0)</f>
        <v>0</v>
      </c>
      <c r="M153" s="18">
        <f>VLOOKUP($A153,'[1]Planilha1'!$A$1:$O$189,10,0)</f>
        <v>8873.69</v>
      </c>
      <c r="N153" s="18">
        <f>VLOOKUP($A153,'[1]Planilha1'!$A$1:$O$189,9,0)</f>
        <v>2044.34</v>
      </c>
      <c r="O153" s="18">
        <f>VLOOKUP($A153,'[1]Planilha1'!$A$1:$O$189,11,0)</f>
        <v>6829.35</v>
      </c>
    </row>
    <row r="154" spans="1:15" s="13" customFormat="1" ht="15" customHeight="1">
      <c r="A154" s="14">
        <v>1538</v>
      </c>
      <c r="B154" s="15" t="s">
        <v>307</v>
      </c>
      <c r="C154" s="22" t="s">
        <v>154</v>
      </c>
      <c r="D154" s="17" t="s">
        <v>26</v>
      </c>
      <c r="E154" s="17" t="s">
        <v>27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VLOOKUP($A154,'[1]Planilha1'!$A$1:$O$189,12,0)</f>
        <v>10407.83</v>
      </c>
      <c r="K154" s="18">
        <f>VLOOKUP($A154,'[1]Planilha1'!$A$1:$O$189,5,0)</f>
        <v>0</v>
      </c>
      <c r="L154" s="18">
        <f>VLOOKUP($A154,'[1]Planilha1'!$A$1:$O$189,8,0)</f>
        <v>0</v>
      </c>
      <c r="M154" s="18">
        <f>VLOOKUP($A154,'[1]Planilha1'!$A$1:$O$189,10,0)</f>
        <v>10407.83</v>
      </c>
      <c r="N154" s="18">
        <f>VLOOKUP($A154,'[1]Planilha1'!$A$1:$O$189,9,0)</f>
        <v>3656.14</v>
      </c>
      <c r="O154" s="18">
        <f>VLOOKUP($A154,'[1]Planilha1'!$A$1:$O$189,11,0)</f>
        <v>6751.69</v>
      </c>
    </row>
    <row r="155" spans="1:15" s="13" customFormat="1" ht="15" customHeight="1">
      <c r="A155" s="14">
        <v>1947</v>
      </c>
      <c r="B155" s="15" t="s">
        <v>308</v>
      </c>
      <c r="C155" s="22" t="s">
        <v>121</v>
      </c>
      <c r="D155" s="17" t="s">
        <v>309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VLOOKUP($A155,'[1]Planilha1'!$A$1:$O$189,12,0)</f>
        <v>5256.05</v>
      </c>
      <c r="K155" s="18">
        <f>VLOOKUP($A155,'[1]Planilha1'!$A$1:$O$189,5,0)</f>
        <v>852.3</v>
      </c>
      <c r="L155" s="18">
        <f>VLOOKUP($A155,'[1]Planilha1'!$A$1:$O$189,8,0)</f>
        <v>0</v>
      </c>
      <c r="M155" s="18">
        <f>VLOOKUP($A155,'[1]Planilha1'!$A$1:$O$189,10,0)</f>
        <v>6108.35</v>
      </c>
      <c r="N155" s="18">
        <f>VLOOKUP($A155,'[1]Planilha1'!$A$1:$O$189,9,0)</f>
        <v>3905.66</v>
      </c>
      <c r="O155" s="18">
        <f>VLOOKUP($A155,'[1]Planilha1'!$A$1:$O$189,11,0)</f>
        <v>2202.69</v>
      </c>
    </row>
    <row r="156" spans="1:15" s="13" customFormat="1" ht="15" customHeight="1">
      <c r="A156" s="14">
        <v>1891</v>
      </c>
      <c r="B156" s="15" t="s">
        <v>310</v>
      </c>
      <c r="C156" s="22" t="s">
        <v>311</v>
      </c>
      <c r="D156" s="17" t="s">
        <v>62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VLOOKUP($A156,'[1]Planilha1'!$A$1:$O$189,12,0)</f>
        <v>4261.48</v>
      </c>
      <c r="K156" s="18">
        <f>VLOOKUP($A156,'[1]Planilha1'!$A$1:$O$189,5,0)</f>
        <v>0</v>
      </c>
      <c r="L156" s="18">
        <f>VLOOKUP($A156,'[1]Planilha1'!$A$1:$O$189,8,0)</f>
        <v>0</v>
      </c>
      <c r="M156" s="18">
        <f>VLOOKUP($A156,'[1]Planilha1'!$A$1:$O$189,10,0)</f>
        <v>4261.48</v>
      </c>
      <c r="N156" s="18">
        <f>VLOOKUP($A156,'[1]Planilha1'!$A$1:$O$189,9,0)</f>
        <v>818.01</v>
      </c>
      <c r="O156" s="18">
        <f>VLOOKUP($A156,'[1]Planilha1'!$A$1:$O$189,11,0)</f>
        <v>3443.47</v>
      </c>
    </row>
    <row r="157" spans="1:15" s="13" customFormat="1" ht="15" customHeight="1">
      <c r="A157" s="14">
        <v>2046</v>
      </c>
      <c r="B157" s="15" t="s">
        <v>312</v>
      </c>
      <c r="C157" s="22" t="s">
        <v>313</v>
      </c>
      <c r="D157" s="17" t="s">
        <v>62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VLOOKUP($A157,'[1]Planilha1'!$A$1:$O$189,12,0)</f>
        <v>4261.48</v>
      </c>
      <c r="K157" s="18">
        <f>VLOOKUP($A157,'[1]Planilha1'!$A$1:$O$189,5,0)</f>
        <v>0</v>
      </c>
      <c r="L157" s="18">
        <f>VLOOKUP($A157,'[1]Planilha1'!$A$1:$O$189,8,0)</f>
        <v>0</v>
      </c>
      <c r="M157" s="18">
        <f>VLOOKUP($A157,'[1]Planilha1'!$A$1:$O$189,10,0)</f>
        <v>4261.48</v>
      </c>
      <c r="N157" s="18">
        <f>VLOOKUP($A157,'[1]Planilha1'!$A$1:$O$189,9,0)</f>
        <v>785.45</v>
      </c>
      <c r="O157" s="18">
        <f>VLOOKUP($A157,'[1]Planilha1'!$A$1:$O$189,11,0)</f>
        <v>3476.03</v>
      </c>
    </row>
    <row r="158" spans="1:15" s="13" customFormat="1" ht="15" customHeight="1">
      <c r="A158" s="25">
        <v>2144</v>
      </c>
      <c r="B158" s="26" t="s">
        <v>314</v>
      </c>
      <c r="C158" s="22">
        <v>43521</v>
      </c>
      <c r="D158" s="17" t="s">
        <v>29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VLOOKUP($A158,'[1]Planilha1'!$A$1:$O$189,12,0)</f>
        <v>3409.19</v>
      </c>
      <c r="K158" s="18">
        <f>VLOOKUP($A158,'[1]Planilha1'!$A$1:$O$189,5,0)</f>
        <v>0</v>
      </c>
      <c r="L158" s="18">
        <f>VLOOKUP($A158,'[1]Planilha1'!$A$1:$O$189,8,0)</f>
        <v>0</v>
      </c>
      <c r="M158" s="18">
        <f>VLOOKUP($A158,'[1]Planilha1'!$A$1:$O$189,10,0)</f>
        <v>3409.19</v>
      </c>
      <c r="N158" s="18">
        <f>VLOOKUP($A158,'[1]Planilha1'!$A$1:$O$189,9,0)</f>
        <v>584.63</v>
      </c>
      <c r="O158" s="18">
        <f>VLOOKUP($A158,'[1]Planilha1'!$A$1:$O$189,11,0)</f>
        <v>2824.56</v>
      </c>
    </row>
    <row r="159" spans="1:15" s="13" customFormat="1" ht="15" customHeight="1">
      <c r="A159" s="25">
        <v>2123</v>
      </c>
      <c r="B159" s="26" t="s">
        <v>315</v>
      </c>
      <c r="C159" s="22">
        <v>43313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VLOOKUP($A159,'[1]Planilha1'!$A$1:$O$189,12,0)</f>
        <v>3409.19</v>
      </c>
      <c r="K159" s="18">
        <f>VLOOKUP($A159,'[1]Planilha1'!$A$1:$O$189,5,0)</f>
        <v>0</v>
      </c>
      <c r="L159" s="18">
        <f>VLOOKUP($A159,'[1]Planilha1'!$A$1:$O$189,8,0)</f>
        <v>0</v>
      </c>
      <c r="M159" s="18">
        <f>VLOOKUP($A159,'[1]Planilha1'!$A$1:$O$189,10,0)</f>
        <v>3409.19</v>
      </c>
      <c r="N159" s="18">
        <f>VLOOKUP($A159,'[1]Planilha1'!$A$1:$O$189,9,0)</f>
        <v>1055.99</v>
      </c>
      <c r="O159" s="18">
        <f>VLOOKUP($A159,'[1]Planilha1'!$A$1:$O$189,11,0)</f>
        <v>2353.2</v>
      </c>
    </row>
    <row r="160" spans="1:15" s="13" customFormat="1" ht="15" customHeight="1">
      <c r="A160" s="14">
        <v>1596</v>
      </c>
      <c r="B160" s="15" t="s">
        <v>316</v>
      </c>
      <c r="C160" s="22">
        <v>40882</v>
      </c>
      <c r="D160" s="17" t="s">
        <v>261</v>
      </c>
      <c r="E160" s="17" t="s">
        <v>226</v>
      </c>
      <c r="F160" s="17" t="s">
        <v>19</v>
      </c>
      <c r="G160" s="17" t="s">
        <v>19</v>
      </c>
      <c r="H160" s="17"/>
      <c r="I160" s="17" t="s">
        <v>20</v>
      </c>
      <c r="J160" s="18">
        <f>VLOOKUP($A160,'[1]Planilha1'!$A$1:$O$189,12,0)</f>
        <v>7149.93</v>
      </c>
      <c r="K160" s="18">
        <f>VLOOKUP($A160,'[1]Planilha1'!$A$1:$O$189,5,0)</f>
        <v>0</v>
      </c>
      <c r="L160" s="18">
        <f>VLOOKUP($A160,'[1]Planilha1'!$A$1:$O$189,8,0)</f>
        <v>0</v>
      </c>
      <c r="M160" s="18">
        <f>VLOOKUP($A160,'[1]Planilha1'!$A$1:$O$189,10,0)</f>
        <v>7149.93</v>
      </c>
      <c r="N160" s="18">
        <f>VLOOKUP($A160,'[1]Planilha1'!$A$1:$O$189,9,0)</f>
        <v>7149.93</v>
      </c>
      <c r="O160" s="18">
        <f>VLOOKUP($A160,'[1]Planilha1'!$A$1:$O$189,11,0)</f>
        <v>0</v>
      </c>
    </row>
    <row r="161" spans="1:15" s="13" customFormat="1" ht="15" customHeight="1">
      <c r="A161" s="14">
        <v>1639</v>
      </c>
      <c r="B161" s="15" t="s">
        <v>317</v>
      </c>
      <c r="C161" s="22" t="s">
        <v>25</v>
      </c>
      <c r="D161" s="17" t="s">
        <v>26</v>
      </c>
      <c r="E161" s="17" t="s">
        <v>27</v>
      </c>
      <c r="F161" s="17" t="s">
        <v>18</v>
      </c>
      <c r="G161" s="17" t="s">
        <v>19</v>
      </c>
      <c r="H161" s="17"/>
      <c r="I161" s="17" t="s">
        <v>20</v>
      </c>
      <c r="J161" s="18">
        <f>VLOOKUP($A161,'[1]Planilha1'!$A$1:$O$189,12,0)</f>
        <v>8980.6</v>
      </c>
      <c r="K161" s="18">
        <f>VLOOKUP($A161,'[1]Planilha1'!$A$1:$O$189,5,0)</f>
        <v>0</v>
      </c>
      <c r="L161" s="18">
        <f>VLOOKUP($A161,'[1]Planilha1'!$A$1:$O$189,8,0)</f>
        <v>0</v>
      </c>
      <c r="M161" s="18">
        <f>VLOOKUP($A161,'[1]Planilha1'!$A$1:$O$189,10,0)</f>
        <v>8980.6</v>
      </c>
      <c r="N161" s="18">
        <f>VLOOKUP($A161,'[1]Planilha1'!$A$1:$O$189,9,0)</f>
        <v>2680.56</v>
      </c>
      <c r="O161" s="18">
        <f>VLOOKUP($A161,'[1]Planilha1'!$A$1:$O$189,11,0)</f>
        <v>6300.04</v>
      </c>
    </row>
    <row r="162" spans="1:15" s="13" customFormat="1" ht="15" customHeight="1">
      <c r="A162" s="14">
        <v>1781</v>
      </c>
      <c r="B162" s="15" t="s">
        <v>318</v>
      </c>
      <c r="C162" s="22" t="s">
        <v>319</v>
      </c>
      <c r="D162" s="17" t="s">
        <v>32</v>
      </c>
      <c r="E162" s="17" t="s">
        <v>176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VLOOKUP($A162,'[1]Planilha1'!$A$1:$O$189,12,0)</f>
        <v>7120.34</v>
      </c>
      <c r="K162" s="18">
        <f>VLOOKUP($A162,'[1]Planilha1'!$A$1:$O$189,5,0)</f>
        <v>0</v>
      </c>
      <c r="L162" s="18">
        <f>VLOOKUP($A162,'[1]Planilha1'!$A$1:$O$189,8,0)</f>
        <v>0</v>
      </c>
      <c r="M162" s="18">
        <f>VLOOKUP($A162,'[1]Planilha1'!$A$1:$O$189,10,0)</f>
        <v>7120.34</v>
      </c>
      <c r="N162" s="18">
        <f>VLOOKUP($A162,'[1]Planilha1'!$A$1:$O$189,9,0)</f>
        <v>1991.89</v>
      </c>
      <c r="O162" s="18">
        <f>VLOOKUP($A162,'[1]Planilha1'!$A$1:$O$189,11,0)</f>
        <v>5128.45</v>
      </c>
    </row>
    <row r="163" spans="1:15" s="13" customFormat="1" ht="15" customHeight="1">
      <c r="A163" s="14">
        <v>2181</v>
      </c>
      <c r="B163" s="15" t="s">
        <v>320</v>
      </c>
      <c r="C163" s="22">
        <v>43698</v>
      </c>
      <c r="D163" s="17" t="s">
        <v>149</v>
      </c>
      <c r="E163" s="17"/>
      <c r="F163" s="17" t="s">
        <v>19</v>
      </c>
      <c r="G163" s="17" t="s">
        <v>19</v>
      </c>
      <c r="H163" s="17"/>
      <c r="I163" s="17" t="s">
        <v>23</v>
      </c>
      <c r="J163" s="18">
        <f>VLOOKUP($A163,'[1]Planilha1'!$A$1:$O$189,12,0)</f>
        <v>9964.02</v>
      </c>
      <c r="K163" s="18">
        <f>VLOOKUP($A163,'[1]Planilha1'!$A$1:$O$189,5,0)</f>
        <v>0</v>
      </c>
      <c r="L163" s="18">
        <f>VLOOKUP($A163,'[1]Planilha1'!$A$1:$O$189,8,0)</f>
        <v>6974.81</v>
      </c>
      <c r="M163" s="18">
        <f>VLOOKUP($A163,'[1]Planilha1'!$A$1:$O$189,10,0)</f>
        <v>16938.83</v>
      </c>
      <c r="N163" s="18">
        <f>VLOOKUP($A163,'[1]Planilha1'!$A$1:$O$189,9,0)</f>
        <v>2529.99</v>
      </c>
      <c r="O163" s="18">
        <f>VLOOKUP($A163,'[1]Planilha1'!$A$1:$O$189,11,0)</f>
        <v>14408.84</v>
      </c>
    </row>
    <row r="164" spans="1:15" s="13" customFormat="1" ht="15" customHeight="1">
      <c r="A164" s="14">
        <v>1649</v>
      </c>
      <c r="B164" s="15" t="s">
        <v>321</v>
      </c>
      <c r="C164" s="22" t="s">
        <v>322</v>
      </c>
      <c r="D164" s="17" t="s">
        <v>32</v>
      </c>
      <c r="E164" s="17" t="s">
        <v>209</v>
      </c>
      <c r="F164" s="17" t="s">
        <v>18</v>
      </c>
      <c r="G164" s="17" t="s">
        <v>19</v>
      </c>
      <c r="H164" s="17" t="s">
        <v>323</v>
      </c>
      <c r="I164" s="17" t="s">
        <v>46</v>
      </c>
      <c r="J164" s="18">
        <f>VLOOKUP($A164,'[1]Planilha1'!$A$1:$O$189,12,0)</f>
        <v>10584.02</v>
      </c>
      <c r="K164" s="18">
        <f>VLOOKUP($A164,'[1]Planilha1'!$A$1:$O$189,5,0)</f>
        <v>0</v>
      </c>
      <c r="L164" s="18">
        <f>VLOOKUP($A164,'[1]Planilha1'!$A$1:$O$189,8,0)</f>
        <v>7057.19</v>
      </c>
      <c r="M164" s="18">
        <f>VLOOKUP($A164,'[1]Planilha1'!$A$1:$O$189,10,0)</f>
        <v>17641.21</v>
      </c>
      <c r="N164" s="18">
        <f>VLOOKUP($A164,'[1]Planilha1'!$A$1:$O$189,9,0)</f>
        <v>3507.43</v>
      </c>
      <c r="O164" s="18">
        <f>VLOOKUP($A164,'[1]Planilha1'!$A$1:$O$189,11,0)</f>
        <v>14133.779999999999</v>
      </c>
    </row>
    <row r="165" spans="1:15" s="13" customFormat="1" ht="15" customHeight="1">
      <c r="A165" s="19">
        <v>2173</v>
      </c>
      <c r="B165" s="27" t="s">
        <v>324</v>
      </c>
      <c r="C165" s="20">
        <v>43550</v>
      </c>
      <c r="D165" s="19" t="s">
        <v>164</v>
      </c>
      <c r="E165" s="28"/>
      <c r="F165" s="17" t="s">
        <v>19</v>
      </c>
      <c r="G165" s="17" t="s">
        <v>19</v>
      </c>
      <c r="H165" s="28"/>
      <c r="I165" s="17" t="s">
        <v>23</v>
      </c>
      <c r="J165" s="18">
        <f>VLOOKUP($A165,'[1]Planilha1'!$A$1:$O$189,12,0)</f>
        <v>2406.64</v>
      </c>
      <c r="K165" s="18">
        <f>VLOOKUP($A165,'[1]Planilha1'!$A$1:$O$189,5,0)</f>
        <v>0</v>
      </c>
      <c r="L165" s="18">
        <f>VLOOKUP($A165,'[1]Planilha1'!$A$1:$O$189,8,0)</f>
        <v>0</v>
      </c>
      <c r="M165" s="18">
        <f>VLOOKUP($A165,'[1]Planilha1'!$A$1:$O$189,10,0)</f>
        <v>2406.64</v>
      </c>
      <c r="N165" s="18">
        <f>VLOOKUP($A165,'[1]Planilha1'!$A$1:$O$189,9,0)</f>
        <v>282.57</v>
      </c>
      <c r="O165" s="18">
        <f>VLOOKUP($A165,'[1]Planilha1'!$A$1:$O$189,11,0)</f>
        <v>2124.07</v>
      </c>
    </row>
    <row r="166" spans="1:15" s="13" customFormat="1" ht="15" customHeight="1">
      <c r="A166" s="14">
        <v>1709</v>
      </c>
      <c r="B166" s="15" t="s">
        <v>325</v>
      </c>
      <c r="C166" s="22" t="s">
        <v>326</v>
      </c>
      <c r="D166" s="17" t="s">
        <v>26</v>
      </c>
      <c r="E166" s="17" t="s">
        <v>27</v>
      </c>
      <c r="F166" s="17" t="s">
        <v>18</v>
      </c>
      <c r="G166" s="17" t="s">
        <v>19</v>
      </c>
      <c r="H166" s="17"/>
      <c r="I166" s="17" t="s">
        <v>20</v>
      </c>
      <c r="J166" s="18">
        <f>VLOOKUP($A166,'[1]Planilha1'!$A$1:$O$189,12,0)</f>
        <v>8766.78</v>
      </c>
      <c r="K166" s="18">
        <f>VLOOKUP($A166,'[1]Planilha1'!$A$1:$O$189,5,0)</f>
        <v>0</v>
      </c>
      <c r="L166" s="18">
        <f>VLOOKUP($A166,'[1]Planilha1'!$A$1:$O$189,8,0)</f>
        <v>0</v>
      </c>
      <c r="M166" s="18">
        <f>VLOOKUP($A166,'[1]Planilha1'!$A$1:$O$189,10,0)</f>
        <v>8766.78</v>
      </c>
      <c r="N166" s="18">
        <f>VLOOKUP($A166,'[1]Planilha1'!$A$1:$O$189,9,0)</f>
        <v>2096.47</v>
      </c>
      <c r="O166" s="18">
        <f>VLOOKUP($A166,'[1]Planilha1'!$A$1:$O$189,11,0)</f>
        <v>6670.31</v>
      </c>
    </row>
    <row r="167" spans="1:15" s="13" customFormat="1" ht="15" customHeight="1">
      <c r="A167" s="14">
        <v>2186</v>
      </c>
      <c r="B167" s="15" t="s">
        <v>327</v>
      </c>
      <c r="C167" s="22">
        <v>43873</v>
      </c>
      <c r="D167" s="17" t="s">
        <v>138</v>
      </c>
      <c r="E167" s="17"/>
      <c r="F167" s="17" t="s">
        <v>19</v>
      </c>
      <c r="G167" s="17" t="s">
        <v>19</v>
      </c>
      <c r="H167" s="17"/>
      <c r="I167" s="17" t="s">
        <v>23</v>
      </c>
      <c r="J167" s="18">
        <f>VLOOKUP($A167,'[1]Planilha1'!$A$1:$O$189,12,0)</f>
        <v>1721.96</v>
      </c>
      <c r="K167" s="18">
        <f>VLOOKUP($A167,'[1]Planilha1'!$A$1:$O$189,5,0)</f>
        <v>0</v>
      </c>
      <c r="L167" s="18">
        <f>VLOOKUP($A167,'[1]Planilha1'!$A$1:$O$189,8,0)</f>
        <v>0</v>
      </c>
      <c r="M167" s="18">
        <f>VLOOKUP($A167,'[1]Planilha1'!$A$1:$O$189,10,0)</f>
        <v>1721.96</v>
      </c>
      <c r="N167" s="18">
        <f>VLOOKUP($A167,'[1]Planilha1'!$A$1:$O$189,9,0)</f>
        <v>457.13</v>
      </c>
      <c r="O167" s="18">
        <f>VLOOKUP($A167,'[1]Planilha1'!$A$1:$O$189,11,0)</f>
        <v>1264.83</v>
      </c>
    </row>
    <row r="168" spans="1:15" s="13" customFormat="1" ht="15" customHeight="1">
      <c r="A168" s="14">
        <v>1143</v>
      </c>
      <c r="B168" s="15" t="s">
        <v>328</v>
      </c>
      <c r="C168" s="22" t="s">
        <v>329</v>
      </c>
      <c r="D168" s="17" t="s">
        <v>59</v>
      </c>
      <c r="E168" s="17"/>
      <c r="F168" s="17" t="s">
        <v>19</v>
      </c>
      <c r="G168" s="17" t="s">
        <v>19</v>
      </c>
      <c r="H168" s="17"/>
      <c r="I168" s="17" t="s">
        <v>20</v>
      </c>
      <c r="J168" s="18">
        <f>VLOOKUP($A168,'[1]Planilha1'!$A$1:$O$189,12,0)</f>
        <v>5861.24</v>
      </c>
      <c r="K168" s="18">
        <f>VLOOKUP($A168,'[1]Planilha1'!$A$1:$O$189,5,0)</f>
        <v>0</v>
      </c>
      <c r="L168" s="18">
        <f>VLOOKUP($A168,'[1]Planilha1'!$A$1:$O$189,8,0)</f>
        <v>0</v>
      </c>
      <c r="M168" s="18">
        <f>VLOOKUP($A168,'[1]Planilha1'!$A$1:$O$189,10,0)</f>
        <v>5861.24</v>
      </c>
      <c r="N168" s="18">
        <f>VLOOKUP($A168,'[1]Planilha1'!$A$1:$O$189,9,0)</f>
        <v>2110.94</v>
      </c>
      <c r="O168" s="18">
        <f>VLOOKUP($A168,'[1]Planilha1'!$A$1:$O$189,11,0)</f>
        <v>3750.3</v>
      </c>
    </row>
    <row r="169" spans="1:15" s="13" customFormat="1" ht="15" customHeight="1">
      <c r="A169" s="14">
        <v>1144</v>
      </c>
      <c r="B169" s="15" t="s">
        <v>330</v>
      </c>
      <c r="C169" s="22" t="s">
        <v>331</v>
      </c>
      <c r="D169" s="17" t="s">
        <v>59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VLOOKUP($A169,'[1]Planilha1'!$A$1:$O$189,12,0)</f>
        <v>5958.16</v>
      </c>
      <c r="K169" s="18">
        <f>VLOOKUP($A169,'[1]Planilha1'!$A$1:$O$189,5,0)</f>
        <v>0</v>
      </c>
      <c r="L169" s="18">
        <f>VLOOKUP($A169,'[1]Planilha1'!$A$1:$O$189,8,0)</f>
        <v>0</v>
      </c>
      <c r="M169" s="18">
        <f>VLOOKUP($A169,'[1]Planilha1'!$A$1:$O$189,10,0)</f>
        <v>5958.16</v>
      </c>
      <c r="N169" s="18">
        <f>VLOOKUP($A169,'[1]Planilha1'!$A$1:$O$189,9,0)</f>
        <v>2198.72</v>
      </c>
      <c r="O169" s="18">
        <f>VLOOKUP($A169,'[1]Planilha1'!$A$1:$O$189,11,0)</f>
        <v>3759.44</v>
      </c>
    </row>
    <row r="170" spans="1:15" s="13" customFormat="1" ht="15" customHeight="1">
      <c r="A170" s="14">
        <v>1563</v>
      </c>
      <c r="B170" s="15" t="s">
        <v>332</v>
      </c>
      <c r="C170" s="22" t="s">
        <v>208</v>
      </c>
      <c r="D170" s="17" t="s">
        <v>32</v>
      </c>
      <c r="E170" s="17" t="s">
        <v>42</v>
      </c>
      <c r="F170" s="17" t="s">
        <v>18</v>
      </c>
      <c r="G170" s="17" t="s">
        <v>19</v>
      </c>
      <c r="H170" s="17" t="s">
        <v>333</v>
      </c>
      <c r="I170" s="17" t="s">
        <v>46</v>
      </c>
      <c r="J170" s="18">
        <f>VLOOKUP($A170,'[1]Planilha1'!$A$1:$O$189,12,0)</f>
        <v>12593.28</v>
      </c>
      <c r="K170" s="18">
        <f>VLOOKUP($A170,'[1]Planilha1'!$A$1:$O$189,5,0)</f>
        <v>839.55</v>
      </c>
      <c r="L170" s="18">
        <f>VLOOKUP($A170,'[1]Planilha1'!$A$1:$O$189,8,0)</f>
        <v>0</v>
      </c>
      <c r="M170" s="18">
        <f>VLOOKUP($A170,'[1]Planilha1'!$A$1:$O$189,10,0)</f>
        <v>13432.83</v>
      </c>
      <c r="N170" s="18">
        <f>VLOOKUP($A170,'[1]Planilha1'!$A$1:$O$189,9,0)</f>
        <v>5546.52</v>
      </c>
      <c r="O170" s="18">
        <f>VLOOKUP($A170,'[1]Planilha1'!$A$1:$O$189,11,0)</f>
        <v>7886.31</v>
      </c>
    </row>
    <row r="171" spans="1:15" s="13" customFormat="1" ht="15" customHeight="1">
      <c r="A171" s="19">
        <v>2170</v>
      </c>
      <c r="B171" s="27" t="s">
        <v>334</v>
      </c>
      <c r="C171" s="20">
        <v>43550</v>
      </c>
      <c r="D171" s="17" t="s">
        <v>201</v>
      </c>
      <c r="E171" s="28"/>
      <c r="F171" s="17" t="s">
        <v>19</v>
      </c>
      <c r="G171" s="17" t="s">
        <v>19</v>
      </c>
      <c r="H171" s="28"/>
      <c r="I171" s="17" t="s">
        <v>23</v>
      </c>
      <c r="J171" s="18">
        <f>VLOOKUP($A171,'[1]Planilha1'!$A$1:$O$189,12,0)</f>
        <v>2406.64</v>
      </c>
      <c r="K171" s="18">
        <f>VLOOKUP($A171,'[1]Planilha1'!$A$1:$O$189,5,0)</f>
        <v>0</v>
      </c>
      <c r="L171" s="18">
        <f>VLOOKUP($A171,'[1]Planilha1'!$A$1:$O$189,8,0)</f>
        <v>0</v>
      </c>
      <c r="M171" s="18">
        <f>VLOOKUP($A171,'[1]Planilha1'!$A$1:$O$189,10,0)</f>
        <v>2406.64</v>
      </c>
      <c r="N171" s="18">
        <f>VLOOKUP($A171,'[1]Planilha1'!$A$1:$O$189,9,0)</f>
        <v>282.57</v>
      </c>
      <c r="O171" s="18">
        <f>VLOOKUP($A171,'[1]Planilha1'!$A$1:$O$189,11,0)</f>
        <v>2124.07</v>
      </c>
    </row>
    <row r="172" spans="1:15" s="13" customFormat="1" ht="15" customHeight="1">
      <c r="A172" s="14">
        <v>1844</v>
      </c>
      <c r="B172" s="15" t="s">
        <v>335</v>
      </c>
      <c r="C172" s="22" t="s">
        <v>336</v>
      </c>
      <c r="D172" s="17" t="s">
        <v>29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VLOOKUP($A172,'[1]Planilha1'!$A$1:$O$189,12,0)</f>
        <v>3893.7099999999996</v>
      </c>
      <c r="K172" s="18">
        <f>VLOOKUP($A172,'[1]Planilha1'!$A$1:$O$189,5,0)</f>
        <v>1136.4</v>
      </c>
      <c r="L172" s="18">
        <f>VLOOKUP($A172,'[1]Planilha1'!$A$1:$O$189,8,0)</f>
        <v>0</v>
      </c>
      <c r="M172" s="18">
        <f>VLOOKUP($A172,'[1]Planilha1'!$A$1:$O$189,10,0)</f>
        <v>5030.11</v>
      </c>
      <c r="N172" s="18">
        <f>VLOOKUP($A172,'[1]Planilha1'!$A$1:$O$189,9,0)</f>
        <v>4945.69</v>
      </c>
      <c r="O172" s="18">
        <f>VLOOKUP($A172,'[1]Planilha1'!$A$1:$O$189,11,0)</f>
        <v>84.42</v>
      </c>
    </row>
    <row r="173" spans="1:15" s="13" customFormat="1" ht="15" customHeight="1">
      <c r="A173" s="14">
        <v>1626</v>
      </c>
      <c r="B173" s="15" t="s">
        <v>337</v>
      </c>
      <c r="C173" s="22" t="s">
        <v>79</v>
      </c>
      <c r="D173" s="17" t="s">
        <v>32</v>
      </c>
      <c r="E173" s="17" t="s">
        <v>94</v>
      </c>
      <c r="F173" s="17" t="s">
        <v>18</v>
      </c>
      <c r="G173" s="17" t="s">
        <v>19</v>
      </c>
      <c r="H173" s="17"/>
      <c r="I173" s="17" t="s">
        <v>20</v>
      </c>
      <c r="J173" s="18">
        <f>VLOOKUP($A173,'[1]Planilha1'!$A$1:$O$189,12,0)</f>
        <v>8649.84</v>
      </c>
      <c r="K173" s="18">
        <f>VLOOKUP($A173,'[1]Planilha1'!$A$1:$O$189,5,0)</f>
        <v>0</v>
      </c>
      <c r="L173" s="18">
        <f>VLOOKUP($A173,'[1]Planilha1'!$A$1:$O$189,8,0)</f>
        <v>0</v>
      </c>
      <c r="M173" s="18">
        <f>VLOOKUP($A173,'[1]Planilha1'!$A$1:$O$189,10,0)</f>
        <v>8649.84</v>
      </c>
      <c r="N173" s="18">
        <f>VLOOKUP($A173,'[1]Planilha1'!$A$1:$O$189,9,0)</f>
        <v>2594.06</v>
      </c>
      <c r="O173" s="18">
        <f>VLOOKUP($A173,'[1]Planilha1'!$A$1:$O$189,11,0)</f>
        <v>6055.78</v>
      </c>
    </row>
    <row r="174" spans="1:15" s="13" customFormat="1" ht="15" customHeight="1">
      <c r="A174" s="14">
        <v>84</v>
      </c>
      <c r="B174" s="15" t="s">
        <v>338</v>
      </c>
      <c r="C174" s="22">
        <v>42892</v>
      </c>
      <c r="D174" s="17" t="s">
        <v>201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VLOOKUP($A174,'[1]Planilha1'!$A$1:$O$189,12,0)</f>
        <v>2406.64</v>
      </c>
      <c r="K174" s="18">
        <f>VLOOKUP($A174,'[1]Planilha1'!$A$1:$O$189,5,0)</f>
        <v>0</v>
      </c>
      <c r="L174" s="18">
        <f>VLOOKUP($A174,'[1]Planilha1'!$A$1:$O$189,8,0)</f>
        <v>0</v>
      </c>
      <c r="M174" s="18">
        <f>VLOOKUP($A174,'[1]Planilha1'!$A$1:$O$189,10,0)</f>
        <v>2406.64</v>
      </c>
      <c r="N174" s="18">
        <f>VLOOKUP($A174,'[1]Planilha1'!$A$1:$O$189,9,0)</f>
        <v>282.57</v>
      </c>
      <c r="O174" s="18">
        <f>VLOOKUP($A174,'[1]Planilha1'!$A$1:$O$189,11,0)</f>
        <v>2124.07</v>
      </c>
    </row>
    <row r="175" spans="1:15" s="13" customFormat="1" ht="15" customHeight="1">
      <c r="A175" s="14">
        <v>1213</v>
      </c>
      <c r="B175" s="15" t="s">
        <v>339</v>
      </c>
      <c r="C175" s="22" t="s">
        <v>340</v>
      </c>
      <c r="D175" s="17" t="s">
        <v>149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VLOOKUP($A175,'[1]Planilha1'!$A$1:$O$189,12,0)</f>
        <v>10070.93</v>
      </c>
      <c r="K175" s="18">
        <f>VLOOKUP($A175,'[1]Planilha1'!$A$1:$O$189,5,0)</f>
        <v>0</v>
      </c>
      <c r="L175" s="18">
        <f>VLOOKUP($A175,'[1]Planilha1'!$A$1:$O$189,8,0)</f>
        <v>0</v>
      </c>
      <c r="M175" s="18">
        <f>VLOOKUP($A175,'[1]Planilha1'!$A$1:$O$189,10,0)</f>
        <v>10070.93</v>
      </c>
      <c r="N175" s="18">
        <f>VLOOKUP($A175,'[1]Planilha1'!$A$1:$O$189,9,0)</f>
        <v>2926.56</v>
      </c>
      <c r="O175" s="18">
        <f>VLOOKUP($A175,'[1]Planilha1'!$A$1:$O$189,11,0)</f>
        <v>7144.37</v>
      </c>
    </row>
    <row r="176" spans="1:15" s="13" customFormat="1" ht="15" customHeight="1">
      <c r="A176" s="14">
        <v>1898</v>
      </c>
      <c r="B176" s="15" t="s">
        <v>341</v>
      </c>
      <c r="C176" s="22" t="s">
        <v>342</v>
      </c>
      <c r="D176" s="17" t="s">
        <v>62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VLOOKUP($A176,'[1]Planilha1'!$A$1:$O$189,12,0)</f>
        <v>4261.48</v>
      </c>
      <c r="K176" s="18">
        <f>VLOOKUP($A176,'[1]Planilha1'!$A$1:$O$189,5,0)</f>
        <v>0</v>
      </c>
      <c r="L176" s="18">
        <f>VLOOKUP($A176,'[1]Planilha1'!$A$1:$O$189,8,0)</f>
        <v>0</v>
      </c>
      <c r="M176" s="18">
        <f>VLOOKUP($A176,'[1]Planilha1'!$A$1:$O$189,10,0)</f>
        <v>4261.48</v>
      </c>
      <c r="N176" s="18">
        <f>VLOOKUP($A176,'[1]Planilha1'!$A$1:$O$189,9,0)</f>
        <v>1075.66</v>
      </c>
      <c r="O176" s="18">
        <f>VLOOKUP($A176,'[1]Planilha1'!$A$1:$O$189,11,0)</f>
        <v>3185.82</v>
      </c>
    </row>
    <row r="177" spans="1:15" s="13" customFormat="1" ht="15" customHeight="1">
      <c r="A177" s="14">
        <v>1541</v>
      </c>
      <c r="B177" s="15" t="s">
        <v>343</v>
      </c>
      <c r="C177" s="22" t="s">
        <v>154</v>
      </c>
      <c r="D177" s="17" t="s">
        <v>26</v>
      </c>
      <c r="E177" s="17" t="s">
        <v>36</v>
      </c>
      <c r="F177" s="17" t="s">
        <v>18</v>
      </c>
      <c r="G177" s="17" t="s">
        <v>19</v>
      </c>
      <c r="H177" s="17"/>
      <c r="I177" s="17" t="s">
        <v>20</v>
      </c>
      <c r="J177" s="18">
        <f>VLOOKUP($A177,'[1]Planilha1'!$A$1:$O$189,12,0)</f>
        <v>8909.039999999999</v>
      </c>
      <c r="K177" s="18">
        <f>VLOOKUP($A177,'[1]Planilha1'!$A$1:$O$189,5,0)</f>
        <v>1363.67</v>
      </c>
      <c r="L177" s="18">
        <f>VLOOKUP($A177,'[1]Planilha1'!$A$1:$O$189,8,0)</f>
        <v>0</v>
      </c>
      <c r="M177" s="18">
        <f>VLOOKUP($A177,'[1]Planilha1'!$A$1:$O$189,10,0)</f>
        <v>10272.71</v>
      </c>
      <c r="N177" s="18">
        <f>VLOOKUP($A177,'[1]Planilha1'!$A$1:$O$189,9,0)</f>
        <v>6100.5</v>
      </c>
      <c r="O177" s="18">
        <f>VLOOKUP($A177,'[1]Planilha1'!$A$1:$O$189,11,0)</f>
        <v>4172.21</v>
      </c>
    </row>
    <row r="178" spans="1:15" s="13" customFormat="1" ht="15" customHeight="1">
      <c r="A178" s="14">
        <v>1989</v>
      </c>
      <c r="B178" s="15" t="s">
        <v>344</v>
      </c>
      <c r="C178" s="22" t="s">
        <v>345</v>
      </c>
      <c r="D178" s="17" t="s">
        <v>346</v>
      </c>
      <c r="E178" s="17"/>
      <c r="F178" s="17" t="s">
        <v>19</v>
      </c>
      <c r="G178" s="17" t="s">
        <v>19</v>
      </c>
      <c r="H178" s="17"/>
      <c r="I178" s="17" t="s">
        <v>347</v>
      </c>
      <c r="J178" s="18">
        <f>VLOOKUP($A178,'[1]Planilha1'!$A$1:$O$189,12,0)</f>
        <v>5225.75</v>
      </c>
      <c r="K178" s="18">
        <f>VLOOKUP($A178,'[1]Planilha1'!$A$1:$O$189,5,0)</f>
        <v>987.06</v>
      </c>
      <c r="L178" s="18">
        <f>VLOOKUP($A178,'[1]Planilha1'!$A$1:$O$189,8,0)</f>
        <v>0</v>
      </c>
      <c r="M178" s="18">
        <f>VLOOKUP($A178,'[1]Planilha1'!$A$1:$O$189,10,0)</f>
        <v>6212.81</v>
      </c>
      <c r="N178" s="18">
        <f>VLOOKUP($A178,'[1]Planilha1'!$A$1:$O$189,9,0)</f>
        <v>4369.28</v>
      </c>
      <c r="O178" s="18">
        <f>VLOOKUP($A178,'[1]Planilha1'!$A$1:$O$189,11,0)</f>
        <v>1843.53</v>
      </c>
    </row>
    <row r="179" spans="1:15" s="13" customFormat="1" ht="15" customHeight="1">
      <c r="A179" s="14">
        <v>1433</v>
      </c>
      <c r="B179" s="15" t="s">
        <v>348</v>
      </c>
      <c r="C179" s="22" t="s">
        <v>349</v>
      </c>
      <c r="D179" s="17" t="s">
        <v>350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VLOOKUP($A179,'[1]Planilha1'!$A$1:$O$189,12,0)</f>
        <v>9299.76</v>
      </c>
      <c r="K179" s="18">
        <f>VLOOKUP($A179,'[1]Planilha1'!$A$1:$O$189,5,0)</f>
        <v>0</v>
      </c>
      <c r="L179" s="18">
        <f>VLOOKUP($A179,'[1]Planilha1'!$A$1:$O$189,8,0)</f>
        <v>0</v>
      </c>
      <c r="M179" s="18">
        <f>VLOOKUP($A179,'[1]Planilha1'!$A$1:$O$189,10,0)</f>
        <v>9299.76</v>
      </c>
      <c r="N179" s="18">
        <f>VLOOKUP($A179,'[1]Planilha1'!$A$1:$O$189,9,0)</f>
        <v>2347.32</v>
      </c>
      <c r="O179" s="18">
        <f>VLOOKUP($A179,'[1]Planilha1'!$A$1:$O$189,11,0)</f>
        <v>6952.44</v>
      </c>
    </row>
    <row r="180" spans="1:15" s="13" customFormat="1" ht="15" customHeight="1">
      <c r="A180" s="14">
        <v>1660</v>
      </c>
      <c r="B180" s="15" t="s">
        <v>351</v>
      </c>
      <c r="C180" s="22" t="s">
        <v>352</v>
      </c>
      <c r="D180" s="17" t="s">
        <v>353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VLOOKUP($A180,'[1]Planilha1'!$A$1:$O$189,12,0)</f>
        <v>5113.79</v>
      </c>
      <c r="K180" s="18">
        <f>VLOOKUP($A180,'[1]Planilha1'!$A$1:$O$189,5,0)</f>
        <v>0</v>
      </c>
      <c r="L180" s="18">
        <f>VLOOKUP($A180,'[1]Planilha1'!$A$1:$O$189,8,0)</f>
        <v>0</v>
      </c>
      <c r="M180" s="18">
        <f>VLOOKUP($A180,'[1]Planilha1'!$A$1:$O$189,10,0)</f>
        <v>5113.79</v>
      </c>
      <c r="N180" s="18">
        <f>VLOOKUP($A180,'[1]Planilha1'!$A$1:$O$189,9,0)</f>
        <v>1450.5</v>
      </c>
      <c r="O180" s="18">
        <f>VLOOKUP($A180,'[1]Planilha1'!$A$1:$O$189,11,0)</f>
        <v>3663.29</v>
      </c>
    </row>
    <row r="181" spans="1:15" s="13" customFormat="1" ht="15" customHeight="1">
      <c r="A181" s="14">
        <v>1945</v>
      </c>
      <c r="B181" s="15" t="s">
        <v>354</v>
      </c>
      <c r="C181" s="22" t="s">
        <v>121</v>
      </c>
      <c r="D181" s="17" t="s">
        <v>29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VLOOKUP($A181,'[1]Planilha1'!$A$1:$O$189,12,0)</f>
        <v>3409.19</v>
      </c>
      <c r="K181" s="18">
        <f>VLOOKUP($A181,'[1]Planilha1'!$A$1:$O$189,5,0)</f>
        <v>0</v>
      </c>
      <c r="L181" s="18">
        <f>VLOOKUP($A181,'[1]Planilha1'!$A$1:$O$189,8,0)</f>
        <v>0</v>
      </c>
      <c r="M181" s="18">
        <f>VLOOKUP($A181,'[1]Planilha1'!$A$1:$O$189,10,0)</f>
        <v>3409.19</v>
      </c>
      <c r="N181" s="18">
        <f>VLOOKUP($A181,'[1]Planilha1'!$A$1:$O$189,9,0)</f>
        <v>788.36</v>
      </c>
      <c r="O181" s="18">
        <f>VLOOKUP($A181,'[1]Planilha1'!$A$1:$O$189,11,0)</f>
        <v>2620.83</v>
      </c>
    </row>
    <row r="182" spans="1:15" s="13" customFormat="1" ht="15" customHeight="1">
      <c r="A182" s="14">
        <v>1446</v>
      </c>
      <c r="B182" s="15" t="s">
        <v>355</v>
      </c>
      <c r="C182" s="22">
        <v>40525</v>
      </c>
      <c r="D182" s="17" t="s">
        <v>26</v>
      </c>
      <c r="E182" s="17" t="s">
        <v>27</v>
      </c>
      <c r="F182" s="17" t="s">
        <v>18</v>
      </c>
      <c r="G182" s="17" t="s">
        <v>19</v>
      </c>
      <c r="H182" s="17"/>
      <c r="I182" s="17" t="s">
        <v>20</v>
      </c>
      <c r="J182" s="18">
        <f>VLOOKUP($A182,'[1]Planilha1'!$A$1:$O$189,12,0)</f>
        <v>6575.09</v>
      </c>
      <c r="K182" s="18">
        <f>VLOOKUP($A182,'[1]Planilha1'!$A$1:$O$189,5,0)</f>
        <v>0</v>
      </c>
      <c r="L182" s="18">
        <f>VLOOKUP($A182,'[1]Planilha1'!$A$1:$O$189,8,0)</f>
        <v>0</v>
      </c>
      <c r="M182" s="18">
        <f>VLOOKUP($A182,'[1]Planilha1'!$A$1:$O$189,10,0)</f>
        <v>6575.09</v>
      </c>
      <c r="N182" s="18">
        <f>VLOOKUP($A182,'[1]Planilha1'!$A$1:$O$189,9,0)</f>
        <v>1598.03</v>
      </c>
      <c r="O182" s="18">
        <f>VLOOKUP($A182,'[1]Planilha1'!$A$1:$O$189,11,0)</f>
        <v>4977.06</v>
      </c>
    </row>
    <row r="183" spans="1:15" s="13" customFormat="1" ht="15" customHeight="1">
      <c r="A183" s="25">
        <v>2146</v>
      </c>
      <c r="B183" s="26" t="s">
        <v>356</v>
      </c>
      <c r="C183" s="22">
        <v>43521</v>
      </c>
      <c r="D183" s="17" t="s">
        <v>69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VLOOKUP($A183,'[1]Planilha1'!$A$1:$O$189,12,0)</f>
        <v>5812.34</v>
      </c>
      <c r="K183" s="18">
        <f>VLOOKUP($A183,'[1]Planilha1'!$A$1:$O$189,5,0)</f>
        <v>0</v>
      </c>
      <c r="L183" s="18">
        <f>VLOOKUP($A183,'[1]Planilha1'!$A$1:$O$189,8,0)</f>
        <v>0</v>
      </c>
      <c r="M183" s="18">
        <f>VLOOKUP($A183,'[1]Planilha1'!$A$1:$O$189,10,0)</f>
        <v>5812.34</v>
      </c>
      <c r="N183" s="18">
        <f>VLOOKUP($A183,'[1]Planilha1'!$A$1:$O$189,9,0)</f>
        <v>3137.06</v>
      </c>
      <c r="O183" s="18">
        <f>VLOOKUP($A183,'[1]Planilha1'!$A$1:$O$189,11,0)</f>
        <v>2675.28</v>
      </c>
    </row>
    <row r="184" spans="1:15" s="13" customFormat="1" ht="15" customHeight="1">
      <c r="A184" s="19">
        <v>2184</v>
      </c>
      <c r="B184" s="27" t="s">
        <v>357</v>
      </c>
      <c r="C184" s="20">
        <v>43839</v>
      </c>
      <c r="D184" s="19" t="s">
        <v>358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VLOOKUP($A184,'[1]Planilha1'!$A$1:$O$189,12,0)</f>
        <v>23580.73</v>
      </c>
      <c r="K184" s="18">
        <f>VLOOKUP($A184,'[1]Planilha1'!$A$1:$O$189,5,0)</f>
        <v>0</v>
      </c>
      <c r="L184" s="18">
        <f>VLOOKUP($A184,'[1]Planilha1'!$A$1:$O$189,8,0)</f>
        <v>0</v>
      </c>
      <c r="M184" s="18">
        <f>VLOOKUP($A184,'[1]Planilha1'!$A$1:$O$189,10,0)</f>
        <v>23580.73</v>
      </c>
      <c r="N184" s="18">
        <f>VLOOKUP($A184,'[1]Planilha1'!$A$1:$O$189,9,0)</f>
        <v>6244.16</v>
      </c>
      <c r="O184" s="18">
        <f>VLOOKUP($A184,'[1]Planilha1'!$A$1:$O$189,11,0)</f>
        <v>17336.57</v>
      </c>
    </row>
    <row r="185" spans="1:15" s="13" customFormat="1" ht="15" customHeight="1">
      <c r="A185" s="14">
        <v>1381</v>
      </c>
      <c r="B185" s="15" t="s">
        <v>359</v>
      </c>
      <c r="C185" s="22" t="s">
        <v>109</v>
      </c>
      <c r="D185" s="17" t="s">
        <v>32</v>
      </c>
      <c r="E185" s="17" t="s">
        <v>94</v>
      </c>
      <c r="F185" s="17" t="s">
        <v>18</v>
      </c>
      <c r="G185" s="17" t="s">
        <v>19</v>
      </c>
      <c r="H185" s="17" t="s">
        <v>360</v>
      </c>
      <c r="I185" s="17" t="s">
        <v>46</v>
      </c>
      <c r="J185" s="18">
        <f>VLOOKUP($A185,'[1]Planilha1'!$A$1:$O$189,12,0)</f>
        <v>12593.28</v>
      </c>
      <c r="K185" s="18">
        <f>VLOOKUP($A185,'[1]Planilha1'!$A$1:$O$189,5,0)</f>
        <v>0</v>
      </c>
      <c r="L185" s="18">
        <f>VLOOKUP($A185,'[1]Planilha1'!$A$1:$O$189,8,0)</f>
        <v>0</v>
      </c>
      <c r="M185" s="18">
        <f>VLOOKUP($A185,'[1]Planilha1'!$A$1:$O$189,10,0)</f>
        <v>12593.28</v>
      </c>
      <c r="N185" s="18">
        <f>VLOOKUP($A185,'[1]Planilha1'!$A$1:$O$189,9,0)</f>
        <v>3271.04</v>
      </c>
      <c r="O185" s="18">
        <f>VLOOKUP($A185,'[1]Planilha1'!$A$1:$O$189,11,0)</f>
        <v>9322.24</v>
      </c>
    </row>
    <row r="186" spans="1:15" s="13" customFormat="1" ht="15" customHeight="1">
      <c r="A186" s="14">
        <v>2100</v>
      </c>
      <c r="B186" s="15" t="s">
        <v>361</v>
      </c>
      <c r="C186" s="22">
        <v>43290</v>
      </c>
      <c r="D186" s="17" t="s">
        <v>69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VLOOKUP($A186,'[1]Planilha1'!$A$1:$O$189,12,0)</f>
        <v>5812.34</v>
      </c>
      <c r="K186" s="18">
        <f>VLOOKUP($A186,'[1]Planilha1'!$A$1:$O$189,5,0)</f>
        <v>0</v>
      </c>
      <c r="L186" s="18">
        <f>VLOOKUP($A186,'[1]Planilha1'!$A$1:$O$189,8,0)</f>
        <v>0</v>
      </c>
      <c r="M186" s="18">
        <f>VLOOKUP($A186,'[1]Planilha1'!$A$1:$O$189,10,0)</f>
        <v>5812.34</v>
      </c>
      <c r="N186" s="18">
        <f>VLOOKUP($A186,'[1]Planilha1'!$A$1:$O$189,9,0)</f>
        <v>1408.44</v>
      </c>
      <c r="O186" s="18">
        <f>VLOOKUP($A186,'[1]Planilha1'!$A$1:$O$189,11,0)</f>
        <v>4403.9</v>
      </c>
    </row>
    <row r="187" spans="1:15" s="13" customFormat="1" ht="15" customHeight="1">
      <c r="A187" s="14">
        <v>1720</v>
      </c>
      <c r="B187" s="15" t="s">
        <v>362</v>
      </c>
      <c r="C187" s="22" t="s">
        <v>363</v>
      </c>
      <c r="D187" s="17" t="s">
        <v>32</v>
      </c>
      <c r="E187" s="17" t="s">
        <v>94</v>
      </c>
      <c r="F187" s="17" t="s">
        <v>18</v>
      </c>
      <c r="G187" s="17" t="s">
        <v>19</v>
      </c>
      <c r="H187" s="17" t="s">
        <v>364</v>
      </c>
      <c r="I187" s="17" t="s">
        <v>20</v>
      </c>
      <c r="J187" s="18">
        <f>VLOOKUP($A187,'[1]Planilha1'!$A$1:$O$189,12,0)</f>
        <v>11025.759999999998</v>
      </c>
      <c r="K187" s="18">
        <f>VLOOKUP($A187,'[1]Planilha1'!$A$1:$O$189,5,0)</f>
        <v>563.79</v>
      </c>
      <c r="L187" s="18">
        <f>VLOOKUP($A187,'[1]Planilha1'!$A$1:$O$189,8,0)</f>
        <v>0</v>
      </c>
      <c r="M187" s="18">
        <f>VLOOKUP($A187,'[1]Planilha1'!$A$1:$O$189,10,0)</f>
        <v>11589.55</v>
      </c>
      <c r="N187" s="18">
        <f>VLOOKUP($A187,'[1]Planilha1'!$A$1:$O$189,9,0)</f>
        <v>4375.89</v>
      </c>
      <c r="O187" s="18">
        <f>VLOOKUP($A187,'[1]Planilha1'!$A$1:$O$189,11,0)</f>
        <v>7213.66</v>
      </c>
    </row>
    <row r="188" spans="1:15" s="13" customFormat="1" ht="15" customHeight="1">
      <c r="A188" s="14">
        <v>2183</v>
      </c>
      <c r="B188" s="15" t="s">
        <v>365</v>
      </c>
      <c r="C188" s="22">
        <v>43739</v>
      </c>
      <c r="D188" s="17" t="s">
        <v>22</v>
      </c>
      <c r="E188" s="17" t="s">
        <v>366</v>
      </c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VLOOKUP($A188,'[1]Planilha1'!$A$1:$O$189,12,0)</f>
        <v>11624.72</v>
      </c>
      <c r="K188" s="18">
        <f>VLOOKUP($A188,'[1]Planilha1'!$A$1:$O$189,5,0)</f>
        <v>0</v>
      </c>
      <c r="L188" s="18">
        <f>VLOOKUP($A188,'[1]Planilha1'!$A$1:$O$189,8,0)</f>
        <v>0</v>
      </c>
      <c r="M188" s="18">
        <f>VLOOKUP($A188,'[1]Planilha1'!$A$1:$O$189,10,0)</f>
        <v>11624.72</v>
      </c>
      <c r="N188" s="18">
        <f>VLOOKUP($A188,'[1]Planilha1'!$A$1:$O$189,9,0)</f>
        <v>2986.68</v>
      </c>
      <c r="O188" s="18">
        <f>VLOOKUP($A188,'[1]Planilha1'!$A$1:$O$189,11,0)</f>
        <v>8638.04</v>
      </c>
    </row>
    <row r="189" spans="1:15" s="13" customFormat="1" ht="15" customHeight="1">
      <c r="A189" s="14">
        <v>1833</v>
      </c>
      <c r="B189" s="15" t="s">
        <v>367</v>
      </c>
      <c r="C189" s="22">
        <v>41730</v>
      </c>
      <c r="D189" s="17" t="s">
        <v>29</v>
      </c>
      <c r="E189" s="17"/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VLOOKUP($A189,'[1]Planilha1'!$A$1:$O$189,12,0)</f>
        <v>4554.36</v>
      </c>
      <c r="K189" s="18">
        <f>VLOOKUP($A189,'[1]Planilha1'!$A$1:$O$189,5,0)</f>
        <v>0</v>
      </c>
      <c r="L189" s="18">
        <f>VLOOKUP($A189,'[1]Planilha1'!$A$1:$O$189,8,0)</f>
        <v>0</v>
      </c>
      <c r="M189" s="18">
        <f>VLOOKUP($A189,'[1]Planilha1'!$A$1:$O$189,10,0)</f>
        <v>4554.36</v>
      </c>
      <c r="N189" s="18">
        <f>VLOOKUP($A189,'[1]Planilha1'!$A$1:$O$189,9,0)</f>
        <v>4554.36</v>
      </c>
      <c r="O189" s="18">
        <f>VLOOKUP($A189,'[1]Planilha1'!$A$1:$O$189,11,0)</f>
        <v>0</v>
      </c>
    </row>
    <row r="190" spans="1:15" s="13" customFormat="1" ht="15" customHeight="1">
      <c r="A190" s="14">
        <v>1865</v>
      </c>
      <c r="B190" s="15" t="s">
        <v>368</v>
      </c>
      <c r="C190" s="22" t="s">
        <v>126</v>
      </c>
      <c r="D190" s="17" t="s">
        <v>26</v>
      </c>
      <c r="E190" s="17" t="s">
        <v>27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VLOOKUP($A190,'[1]Planilha1'!$A$1:$O$189,12,0)</f>
        <v>6682.000000000001</v>
      </c>
      <c r="K190" s="18">
        <f>VLOOKUP($A190,'[1]Planilha1'!$A$1:$O$189,5,0)</f>
        <v>0</v>
      </c>
      <c r="L190" s="18">
        <f>VLOOKUP($A190,'[1]Planilha1'!$A$1:$O$189,8,0)</f>
        <v>4602.56</v>
      </c>
      <c r="M190" s="18">
        <f>VLOOKUP($A190,'[1]Planilha1'!$A$1:$O$189,10,0)</f>
        <v>11284.560000000001</v>
      </c>
      <c r="N190" s="18">
        <f>VLOOKUP($A190,'[1]Planilha1'!$A$1:$O$189,9,0)</f>
        <v>1941.52</v>
      </c>
      <c r="O190" s="18">
        <f>VLOOKUP($A190,'[1]Planilha1'!$A$1:$O$189,11,0)</f>
        <v>9343.04</v>
      </c>
    </row>
    <row r="191" spans="1:15" s="13" customFormat="1" ht="15" customHeight="1">
      <c r="A191" s="14">
        <v>1763</v>
      </c>
      <c r="B191" s="15" t="s">
        <v>369</v>
      </c>
      <c r="C191" s="22" t="s">
        <v>370</v>
      </c>
      <c r="D191" s="17" t="s">
        <v>32</v>
      </c>
      <c r="E191" s="17" t="s">
        <v>42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VLOOKUP($A191,'[1]Planilha1'!$A$1:$O$189,12,0)</f>
        <v>7013.43</v>
      </c>
      <c r="K191" s="18">
        <f>VLOOKUP($A191,'[1]Planilha1'!$A$1:$O$189,5,0)</f>
        <v>0</v>
      </c>
      <c r="L191" s="18">
        <f>VLOOKUP($A191,'[1]Planilha1'!$A$1:$O$189,8,0)</f>
        <v>0</v>
      </c>
      <c r="M191" s="18">
        <f>VLOOKUP($A191,'[1]Planilha1'!$A$1:$O$189,10,0)</f>
        <v>7013.43</v>
      </c>
      <c r="N191" s="18">
        <f>VLOOKUP($A191,'[1]Planilha1'!$A$1:$O$189,9,0)</f>
        <v>1666.44</v>
      </c>
      <c r="O191" s="18">
        <f>VLOOKUP($A191,'[1]Planilha1'!$A$1:$O$189,11,0)</f>
        <v>5346.99</v>
      </c>
    </row>
    <row r="192" spans="1:15" s="13" customFormat="1" ht="15" customHeight="1">
      <c r="A192" s="14">
        <v>2113</v>
      </c>
      <c r="B192" s="15" t="s">
        <v>371</v>
      </c>
      <c r="C192" s="22">
        <v>43297</v>
      </c>
      <c r="D192" s="17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VLOOKUP($A192,'[1]Planilha1'!$A$1:$O$189,12,0)</f>
        <v>3409.19</v>
      </c>
      <c r="K192" s="18">
        <f>VLOOKUP($A192,'[1]Planilha1'!$A$1:$O$189,5,0)</f>
        <v>0</v>
      </c>
      <c r="L192" s="18">
        <f>VLOOKUP($A192,'[1]Planilha1'!$A$1:$O$189,8,0)</f>
        <v>0</v>
      </c>
      <c r="M192" s="18">
        <f>VLOOKUP($A192,'[1]Planilha1'!$A$1:$O$189,10,0)</f>
        <v>3409.19</v>
      </c>
      <c r="N192" s="18">
        <f>VLOOKUP($A192,'[1]Planilha1'!$A$1:$O$189,9,0)</f>
        <v>631.28</v>
      </c>
      <c r="O192" s="18">
        <f>VLOOKUP($A192,'[1]Planilha1'!$A$1:$O$189,11,0)</f>
        <v>2777.91</v>
      </c>
    </row>
    <row r="193" spans="1:15" s="13" customFormat="1" ht="15" customHeight="1">
      <c r="A193" s="19">
        <v>2160</v>
      </c>
      <c r="B193" s="19" t="s">
        <v>372</v>
      </c>
      <c r="C193" s="24" t="s">
        <v>156</v>
      </c>
      <c r="D193" s="19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VLOOKUP($A193,'[1]Planilha1'!$A$1:$O$189,12,0)</f>
        <v>3409.19</v>
      </c>
      <c r="K193" s="18">
        <f>VLOOKUP($A193,'[1]Planilha1'!$A$1:$O$189,5,0)</f>
        <v>0</v>
      </c>
      <c r="L193" s="18">
        <f>VLOOKUP($A193,'[1]Planilha1'!$A$1:$O$189,8,0)</f>
        <v>0</v>
      </c>
      <c r="M193" s="18">
        <f>VLOOKUP($A193,'[1]Planilha1'!$A$1:$O$189,10,0)</f>
        <v>3409.19</v>
      </c>
      <c r="N193" s="18">
        <f>VLOOKUP($A193,'[1]Planilha1'!$A$1:$O$189,9,0)</f>
        <v>556.19</v>
      </c>
      <c r="O193" s="18">
        <f>VLOOKUP($A193,'[1]Planilha1'!$A$1:$O$189,11,0)</f>
        <v>2853</v>
      </c>
    </row>
    <row r="194" spans="1:16" s="13" customFormat="1" ht="15">
      <c r="A194" s="33"/>
      <c r="B194" s="34"/>
      <c r="C194" s="35"/>
      <c r="D194" s="34"/>
      <c r="E194" s="34"/>
      <c r="F194" s="34"/>
      <c r="G194" s="34"/>
      <c r="H194" s="34"/>
      <c r="I194" s="36" t="s">
        <v>373</v>
      </c>
      <c r="J194" s="37">
        <f aca="true" t="shared" si="0" ref="J194:O194">SUM(J4:J193)</f>
        <v>1395954.3300000008</v>
      </c>
      <c r="K194" s="37">
        <f t="shared" si="0"/>
        <v>26169.930000000004</v>
      </c>
      <c r="L194" s="37">
        <f t="shared" si="0"/>
        <v>65437.49999999999</v>
      </c>
      <c r="M194" s="37">
        <f t="shared" si="0"/>
        <v>1487561.760000001</v>
      </c>
      <c r="N194" s="37">
        <f t="shared" si="0"/>
        <v>502955.8200000001</v>
      </c>
      <c r="O194" s="37">
        <f t="shared" si="0"/>
        <v>984605.9400000001</v>
      </c>
      <c r="P194" s="38">
        <f>SUM(P5:P193)</f>
        <v>0</v>
      </c>
    </row>
    <row r="196" spans="1:16" s="4" customFormat="1" ht="15">
      <c r="A196" s="2"/>
      <c r="B196" s="34" t="s">
        <v>374</v>
      </c>
      <c r="D196" s="5"/>
      <c r="E196" s="5"/>
      <c r="F196" s="5"/>
      <c r="G196" s="5"/>
      <c r="H196" s="3"/>
      <c r="I196" s="3"/>
      <c r="J196" s="6"/>
      <c r="K196" s="1"/>
      <c r="L196" s="1"/>
      <c r="M196" s="1"/>
      <c r="N196" s="1"/>
      <c r="O196" s="1"/>
      <c r="P196" s="1"/>
    </row>
    <row r="197" spans="1:16" s="4" customFormat="1" ht="15">
      <c r="A197" s="2"/>
      <c r="B197" s="39" t="s">
        <v>375</v>
      </c>
      <c r="D197" s="5"/>
      <c r="E197" s="5"/>
      <c r="F197" s="5"/>
      <c r="G197" s="5"/>
      <c r="H197" s="3"/>
      <c r="I197" s="3"/>
      <c r="J197" s="6"/>
      <c r="K197" s="1"/>
      <c r="L197" s="1"/>
      <c r="M197" s="1"/>
      <c r="N197" s="1"/>
      <c r="O197" s="1"/>
      <c r="P197" s="1"/>
    </row>
    <row r="198" spans="1:16" s="4" customFormat="1" ht="15">
      <c r="A198" s="2"/>
      <c r="B198" s="39" t="s">
        <v>376</v>
      </c>
      <c r="D198" s="5"/>
      <c r="E198" s="5"/>
      <c r="F198" s="5"/>
      <c r="G198" s="5"/>
      <c r="H198" s="3"/>
      <c r="I198" s="3"/>
      <c r="J198" s="6"/>
      <c r="K198" s="1"/>
      <c r="L198" s="1"/>
      <c r="M198" s="1"/>
      <c r="N198" s="1"/>
      <c r="O198" s="1"/>
      <c r="P198" s="1"/>
    </row>
    <row r="199" spans="1:16" s="4" customFormat="1" ht="17.25">
      <c r="A199" s="2"/>
      <c r="B199" s="39" t="s">
        <v>377</v>
      </c>
      <c r="D199" s="5"/>
      <c r="E199" s="5"/>
      <c r="F199" s="5"/>
      <c r="G199" s="5"/>
      <c r="H199" s="3"/>
      <c r="I199" s="3"/>
      <c r="J199" s="6"/>
      <c r="K199" s="1"/>
      <c r="L199" s="1"/>
      <c r="M199" s="1"/>
      <c r="N199" s="1"/>
      <c r="O199" s="1"/>
      <c r="P199" s="1"/>
    </row>
    <row r="200" spans="1:16" s="4" customFormat="1" ht="15">
      <c r="A200" s="2"/>
      <c r="B200" s="40" t="s">
        <v>378</v>
      </c>
      <c r="D200" s="5"/>
      <c r="E200" s="5"/>
      <c r="F200" s="5"/>
      <c r="G200" s="5"/>
      <c r="H200" s="3"/>
      <c r="I200" s="3"/>
      <c r="J200" s="6"/>
      <c r="K200" s="1"/>
      <c r="L200" s="1"/>
      <c r="M200" s="1"/>
      <c r="N200" s="1"/>
      <c r="O200" s="1"/>
      <c r="P200" s="1"/>
    </row>
  </sheetData>
  <autoFilter ref="A3:O193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0" r:id="rId2"/>
  <headerFooter>
    <oddHeader>&amp;L&amp;G
</oddHeader>
    <oddFooter>&amp;L&amp;G&amp;REmitido em 01/04/2020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view="pageLayout" zoomScale="80" zoomScalePageLayoutView="80" workbookViewId="0" topLeftCell="A58">
      <selection activeCell="E14" sqref="E14"/>
    </sheetView>
  </sheetViews>
  <sheetFormatPr defaultColWidth="9.140625" defaultRowHeight="15"/>
  <cols>
    <col min="1" max="1" width="20.28125" style="5" customWidth="1"/>
    <col min="2" max="2" width="41.421875" style="5" bestFit="1" customWidth="1"/>
    <col min="3" max="3" width="9.140625" style="5" bestFit="1" customWidth="1"/>
    <col min="4" max="4" width="8.421875" style="5" bestFit="1" customWidth="1"/>
    <col min="5" max="5" width="44.7109375" style="5" bestFit="1" customWidth="1"/>
    <col min="6" max="6" width="10.140625" style="5" customWidth="1"/>
    <col min="8" max="8" width="30.57421875" style="0" bestFit="1" customWidth="1"/>
    <col min="10" max="10" width="16.28125" style="48" bestFit="1" customWidth="1"/>
  </cols>
  <sheetData>
    <row r="2" spans="1:11" ht="15">
      <c r="A2" s="57" t="s">
        <v>379</v>
      </c>
      <c r="B2" s="57"/>
      <c r="C2" s="57"/>
      <c r="D2" s="57"/>
      <c r="E2" s="57"/>
      <c r="F2" s="57"/>
      <c r="G2" s="41"/>
      <c r="H2" s="41"/>
      <c r="I2" s="41"/>
      <c r="J2" s="41"/>
      <c r="K2" s="41"/>
    </row>
    <row r="4" spans="1:9" s="45" customFormat="1" ht="15">
      <c r="A4" s="42" t="s">
        <v>4</v>
      </c>
      <c r="B4" s="43"/>
      <c r="C4" s="43" t="s">
        <v>380</v>
      </c>
      <c r="D4" s="43" t="s">
        <v>6</v>
      </c>
      <c r="E4" s="43" t="s">
        <v>7</v>
      </c>
      <c r="F4" s="44" t="s">
        <v>381</v>
      </c>
      <c r="H4" s="9" t="s">
        <v>8</v>
      </c>
      <c r="I4" s="44" t="s">
        <v>381</v>
      </c>
    </row>
    <row r="5" spans="1:9" ht="15">
      <c r="A5" s="46" t="s">
        <v>278</v>
      </c>
      <c r="B5" s="47"/>
      <c r="C5" s="47" t="s">
        <v>19</v>
      </c>
      <c r="D5" s="47" t="s">
        <v>19</v>
      </c>
      <c r="E5" s="47" t="s">
        <v>279</v>
      </c>
      <c r="F5" s="17">
        <v>1</v>
      </c>
      <c r="H5" s="17" t="s">
        <v>23</v>
      </c>
      <c r="I5" s="17">
        <v>73</v>
      </c>
    </row>
    <row r="6" spans="1:9" ht="15">
      <c r="A6" s="46" t="s">
        <v>382</v>
      </c>
      <c r="B6" s="47" t="s">
        <v>262</v>
      </c>
      <c r="C6" s="47" t="s">
        <v>19</v>
      </c>
      <c r="D6" s="47" t="s">
        <v>19</v>
      </c>
      <c r="E6" s="47"/>
      <c r="F6" s="17">
        <v>1</v>
      </c>
      <c r="H6" s="17" t="s">
        <v>20</v>
      </c>
      <c r="I6" s="17">
        <v>91</v>
      </c>
    </row>
    <row r="7" spans="1:9" ht="15">
      <c r="A7" s="46" t="s">
        <v>382</v>
      </c>
      <c r="B7" s="47" t="s">
        <v>226</v>
      </c>
      <c r="C7" s="47" t="s">
        <v>19</v>
      </c>
      <c r="D7" s="47" t="s">
        <v>19</v>
      </c>
      <c r="E7" s="47"/>
      <c r="F7" s="17">
        <v>1</v>
      </c>
      <c r="H7" s="49" t="s">
        <v>46</v>
      </c>
      <c r="I7" s="50">
        <v>20</v>
      </c>
    </row>
    <row r="8" spans="1:9" ht="15">
      <c r="A8" s="46" t="s">
        <v>383</v>
      </c>
      <c r="B8" s="47" t="s">
        <v>36</v>
      </c>
      <c r="C8" s="47" t="s">
        <v>18</v>
      </c>
      <c r="D8" s="47" t="s">
        <v>19</v>
      </c>
      <c r="E8" s="47" t="s">
        <v>135</v>
      </c>
      <c r="F8" s="17">
        <v>1</v>
      </c>
      <c r="H8" s="49" t="s">
        <v>52</v>
      </c>
      <c r="I8" s="50">
        <v>6</v>
      </c>
    </row>
    <row r="9" spans="1:9" ht="15">
      <c r="A9" s="46" t="s">
        <v>383</v>
      </c>
      <c r="B9" s="47" t="s">
        <v>36</v>
      </c>
      <c r="C9" s="47" t="s">
        <v>18</v>
      </c>
      <c r="D9" s="47" t="s">
        <v>19</v>
      </c>
      <c r="E9" s="47" t="s">
        <v>146</v>
      </c>
      <c r="F9" s="17">
        <v>1</v>
      </c>
      <c r="H9" s="49" t="s">
        <v>347</v>
      </c>
      <c r="I9" s="50">
        <v>1</v>
      </c>
    </row>
    <row r="10" spans="1:9" ht="15">
      <c r="A10" s="46" t="s">
        <v>383</v>
      </c>
      <c r="B10" s="47" t="s">
        <v>36</v>
      </c>
      <c r="C10" s="47" t="s">
        <v>18</v>
      </c>
      <c r="D10" s="47" t="s">
        <v>19</v>
      </c>
      <c r="E10" s="47"/>
      <c r="F10" s="17">
        <v>9</v>
      </c>
      <c r="H10" s="49" t="s">
        <v>384</v>
      </c>
      <c r="I10" s="50">
        <v>2</v>
      </c>
    </row>
    <row r="11" spans="1:9" ht="15">
      <c r="A11" s="46" t="s">
        <v>383</v>
      </c>
      <c r="B11" s="47" t="s">
        <v>27</v>
      </c>
      <c r="C11" s="47" t="s">
        <v>18</v>
      </c>
      <c r="D11" s="47" t="s">
        <v>19</v>
      </c>
      <c r="E11" s="47" t="s">
        <v>173</v>
      </c>
      <c r="F11" s="17">
        <v>1</v>
      </c>
      <c r="H11" s="9" t="s">
        <v>385</v>
      </c>
      <c r="I11" s="9">
        <f>SUM(I5:I10)</f>
        <v>193</v>
      </c>
    </row>
    <row r="12" spans="1:6" ht="15">
      <c r="A12" s="46" t="s">
        <v>383</v>
      </c>
      <c r="B12" s="47" t="s">
        <v>27</v>
      </c>
      <c r="C12" s="47" t="s">
        <v>18</v>
      </c>
      <c r="D12" s="47" t="s">
        <v>19</v>
      </c>
      <c r="E12" s="47"/>
      <c r="F12" s="17">
        <v>19</v>
      </c>
    </row>
    <row r="13" spans="1:6" ht="15">
      <c r="A13" s="46" t="s">
        <v>383</v>
      </c>
      <c r="B13" s="47" t="s">
        <v>38</v>
      </c>
      <c r="C13" s="47" t="s">
        <v>18</v>
      </c>
      <c r="D13" s="47" t="s">
        <v>19</v>
      </c>
      <c r="E13" s="47"/>
      <c r="F13" s="17">
        <v>2</v>
      </c>
    </row>
    <row r="14" spans="1:11" s="48" customFormat="1" ht="15">
      <c r="A14" s="46" t="s">
        <v>386</v>
      </c>
      <c r="B14" s="47" t="s">
        <v>17</v>
      </c>
      <c r="C14" s="47" t="s">
        <v>18</v>
      </c>
      <c r="D14" s="47" t="s">
        <v>19</v>
      </c>
      <c r="E14" s="47" t="s">
        <v>387</v>
      </c>
      <c r="F14" s="17">
        <v>1</v>
      </c>
      <c r="G14"/>
      <c r="K14"/>
    </row>
    <row r="15" spans="1:11" s="48" customFormat="1" ht="15">
      <c r="A15" s="46" t="s">
        <v>386</v>
      </c>
      <c r="B15" s="47" t="s">
        <v>17</v>
      </c>
      <c r="C15" s="47" t="s">
        <v>18</v>
      </c>
      <c r="D15" s="47" t="s">
        <v>19</v>
      </c>
      <c r="E15" s="47" t="s">
        <v>388</v>
      </c>
      <c r="F15" s="17">
        <v>1</v>
      </c>
      <c r="G15"/>
      <c r="K15"/>
    </row>
    <row r="16" spans="1:11" s="48" customFormat="1" ht="15">
      <c r="A16" s="46" t="s">
        <v>386</v>
      </c>
      <c r="B16" s="47" t="s">
        <v>17</v>
      </c>
      <c r="C16" s="47" t="s">
        <v>18</v>
      </c>
      <c r="D16" s="47" t="s">
        <v>19</v>
      </c>
      <c r="E16" s="47"/>
      <c r="F16" s="17">
        <v>5</v>
      </c>
      <c r="G16"/>
      <c r="K16"/>
    </row>
    <row r="17" spans="1:11" s="48" customFormat="1" ht="15">
      <c r="A17" s="46" t="s">
        <v>32</v>
      </c>
      <c r="B17" s="47" t="s">
        <v>209</v>
      </c>
      <c r="C17" s="47" t="s">
        <v>18</v>
      </c>
      <c r="D17" s="47" t="s">
        <v>19</v>
      </c>
      <c r="E17" s="47" t="s">
        <v>389</v>
      </c>
      <c r="F17" s="17">
        <v>1</v>
      </c>
      <c r="G17" s="51"/>
      <c r="K17"/>
    </row>
    <row r="18" spans="1:11" s="48" customFormat="1" ht="15">
      <c r="A18" s="46" t="s">
        <v>32</v>
      </c>
      <c r="B18" s="47" t="s">
        <v>94</v>
      </c>
      <c r="C18" s="47" t="s">
        <v>18</v>
      </c>
      <c r="D18" s="47" t="s">
        <v>19</v>
      </c>
      <c r="E18" s="47" t="s">
        <v>390</v>
      </c>
      <c r="F18" s="17">
        <v>1</v>
      </c>
      <c r="G18" s="51"/>
      <c r="K18"/>
    </row>
    <row r="19" spans="1:11" s="48" customFormat="1" ht="15">
      <c r="A19" s="46" t="s">
        <v>32</v>
      </c>
      <c r="B19" s="47" t="s">
        <v>94</v>
      </c>
      <c r="C19" s="47" t="s">
        <v>18</v>
      </c>
      <c r="D19" s="47" t="s">
        <v>19</v>
      </c>
      <c r="E19" s="47" t="s">
        <v>391</v>
      </c>
      <c r="F19" s="17">
        <v>1</v>
      </c>
      <c r="G19"/>
      <c r="H19" s="52"/>
      <c r="I19" s="52"/>
      <c r="K19"/>
    </row>
    <row r="20" spans="1:11" s="48" customFormat="1" ht="15">
      <c r="A20" s="46" t="s">
        <v>32</v>
      </c>
      <c r="B20" s="47" t="s">
        <v>94</v>
      </c>
      <c r="C20" s="47" t="s">
        <v>18</v>
      </c>
      <c r="D20" s="47" t="s">
        <v>19</v>
      </c>
      <c r="E20" s="47" t="s">
        <v>392</v>
      </c>
      <c r="F20" s="17">
        <v>1</v>
      </c>
      <c r="G20"/>
      <c r="H20" s="52"/>
      <c r="I20" s="52"/>
      <c r="K20"/>
    </row>
    <row r="21" spans="1:11" s="48" customFormat="1" ht="15">
      <c r="A21" s="46" t="s">
        <v>32</v>
      </c>
      <c r="B21" s="47" t="s">
        <v>94</v>
      </c>
      <c r="C21" s="47" t="s">
        <v>18</v>
      </c>
      <c r="D21" s="47" t="s">
        <v>19</v>
      </c>
      <c r="E21" s="47" t="s">
        <v>393</v>
      </c>
      <c r="F21" s="17">
        <v>1</v>
      </c>
      <c r="G21"/>
      <c r="H21" s="52"/>
      <c r="I21" s="52"/>
      <c r="K21"/>
    </row>
    <row r="22" spans="1:11" s="48" customFormat="1" ht="15">
      <c r="A22" s="46" t="s">
        <v>32</v>
      </c>
      <c r="B22" s="47" t="s">
        <v>94</v>
      </c>
      <c r="C22" s="47" t="s">
        <v>18</v>
      </c>
      <c r="D22" s="47" t="s">
        <v>19</v>
      </c>
      <c r="E22" s="47" t="s">
        <v>141</v>
      </c>
      <c r="F22" s="17">
        <v>1</v>
      </c>
      <c r="G22"/>
      <c r="H22"/>
      <c r="I22"/>
      <c r="K22"/>
    </row>
    <row r="23" spans="1:11" s="48" customFormat="1" ht="15">
      <c r="A23" s="46" t="s">
        <v>32</v>
      </c>
      <c r="B23" s="47" t="s">
        <v>94</v>
      </c>
      <c r="C23" s="47" t="s">
        <v>18</v>
      </c>
      <c r="D23" s="47" t="s">
        <v>19</v>
      </c>
      <c r="E23" s="47"/>
      <c r="F23" s="17">
        <v>7</v>
      </c>
      <c r="G23"/>
      <c r="H23"/>
      <c r="I23"/>
      <c r="K23"/>
    </row>
    <row r="24" spans="1:11" s="48" customFormat="1" ht="15">
      <c r="A24" s="46" t="s">
        <v>32</v>
      </c>
      <c r="B24" s="47" t="s">
        <v>209</v>
      </c>
      <c r="C24" s="47" t="s">
        <v>18</v>
      </c>
      <c r="D24" s="47" t="s">
        <v>19</v>
      </c>
      <c r="E24" s="47"/>
      <c r="F24" s="17">
        <v>2</v>
      </c>
      <c r="G24"/>
      <c r="H24"/>
      <c r="I24"/>
      <c r="K24"/>
    </row>
    <row r="25" spans="1:11" s="48" customFormat="1" ht="15">
      <c r="A25" s="46" t="s">
        <v>32</v>
      </c>
      <c r="B25" s="47" t="s">
        <v>33</v>
      </c>
      <c r="C25" s="47" t="s">
        <v>18</v>
      </c>
      <c r="D25" s="47" t="s">
        <v>19</v>
      </c>
      <c r="E25" s="47"/>
      <c r="F25" s="17">
        <v>1</v>
      </c>
      <c r="G25"/>
      <c r="H25"/>
      <c r="I25"/>
      <c r="K25"/>
    </row>
    <row r="26" spans="1:11" s="48" customFormat="1" ht="15">
      <c r="A26" s="46" t="s">
        <v>32</v>
      </c>
      <c r="B26" s="47" t="s">
        <v>42</v>
      </c>
      <c r="C26" s="47" t="s">
        <v>18</v>
      </c>
      <c r="D26" s="47" t="s">
        <v>19</v>
      </c>
      <c r="E26" s="47" t="s">
        <v>333</v>
      </c>
      <c r="F26" s="17">
        <v>1</v>
      </c>
      <c r="G26"/>
      <c r="H26"/>
      <c r="I26"/>
      <c r="K26"/>
    </row>
    <row r="27" spans="1:11" s="48" customFormat="1" ht="15">
      <c r="A27" s="46" t="s">
        <v>32</v>
      </c>
      <c r="B27" s="47" t="s">
        <v>42</v>
      </c>
      <c r="C27" s="47" t="s">
        <v>18</v>
      </c>
      <c r="D27" s="47" t="s">
        <v>19</v>
      </c>
      <c r="E27" s="47"/>
      <c r="F27" s="17">
        <v>9</v>
      </c>
      <c r="G27"/>
      <c r="H27"/>
      <c r="I27"/>
      <c r="K27"/>
    </row>
    <row r="28" spans="1:11" s="48" customFormat="1" ht="15">
      <c r="A28" s="46" t="s">
        <v>32</v>
      </c>
      <c r="B28" s="47" t="s">
        <v>176</v>
      </c>
      <c r="C28" s="47" t="s">
        <v>18</v>
      </c>
      <c r="D28" s="47" t="s">
        <v>19</v>
      </c>
      <c r="E28" s="47" t="s">
        <v>206</v>
      </c>
      <c r="F28" s="17">
        <v>1</v>
      </c>
      <c r="G28"/>
      <c r="H28"/>
      <c r="I28"/>
      <c r="K28"/>
    </row>
    <row r="29" spans="1:11" s="48" customFormat="1" ht="15">
      <c r="A29" s="46" t="s">
        <v>32</v>
      </c>
      <c r="B29" s="47" t="s">
        <v>176</v>
      </c>
      <c r="C29" s="47" t="s">
        <v>18</v>
      </c>
      <c r="D29" s="47" t="s">
        <v>19</v>
      </c>
      <c r="E29" s="47" t="s">
        <v>394</v>
      </c>
      <c r="F29" s="17">
        <v>1</v>
      </c>
      <c r="G29"/>
      <c r="H29"/>
      <c r="I29"/>
      <c r="K29"/>
    </row>
    <row r="30" spans="1:6" ht="15">
      <c r="A30" s="46" t="s">
        <v>32</v>
      </c>
      <c r="B30" s="47" t="s">
        <v>176</v>
      </c>
      <c r="C30" s="47" t="s">
        <v>18</v>
      </c>
      <c r="D30" s="47" t="s">
        <v>19</v>
      </c>
      <c r="E30" s="47"/>
      <c r="F30" s="17">
        <v>2</v>
      </c>
    </row>
    <row r="31" spans="1:6" ht="15">
      <c r="A31" s="46" t="s">
        <v>32</v>
      </c>
      <c r="B31" s="47" t="s">
        <v>72</v>
      </c>
      <c r="C31" s="47" t="s">
        <v>18</v>
      </c>
      <c r="D31" s="47" t="s">
        <v>19</v>
      </c>
      <c r="E31" s="47"/>
      <c r="F31" s="17">
        <v>1</v>
      </c>
    </row>
    <row r="32" spans="1:6" ht="15">
      <c r="A32" s="46" t="s">
        <v>32</v>
      </c>
      <c r="B32" s="47" t="s">
        <v>101</v>
      </c>
      <c r="C32" s="47" t="s">
        <v>18</v>
      </c>
      <c r="D32" s="47" t="s">
        <v>19</v>
      </c>
      <c r="E32" s="47"/>
      <c r="F32" s="17">
        <v>2</v>
      </c>
    </row>
    <row r="33" spans="1:6" ht="15">
      <c r="A33" s="46" t="s">
        <v>32</v>
      </c>
      <c r="B33" s="47" t="s">
        <v>226</v>
      </c>
      <c r="C33" s="47" t="s">
        <v>18</v>
      </c>
      <c r="D33" s="47" t="s">
        <v>19</v>
      </c>
      <c r="E33" s="47"/>
      <c r="F33" s="17">
        <v>1</v>
      </c>
    </row>
    <row r="34" spans="1:6" ht="15">
      <c r="A34" s="46" t="s">
        <v>32</v>
      </c>
      <c r="B34" s="47" t="s">
        <v>86</v>
      </c>
      <c r="C34" s="47" t="s">
        <v>18</v>
      </c>
      <c r="D34" s="47" t="s">
        <v>19</v>
      </c>
      <c r="E34" s="47" t="s">
        <v>87</v>
      </c>
      <c r="F34" s="17">
        <v>1</v>
      </c>
    </row>
    <row r="35" spans="1:6" ht="15">
      <c r="A35" s="46" t="s">
        <v>32</v>
      </c>
      <c r="B35" s="47" t="s">
        <v>75</v>
      </c>
      <c r="C35" s="47" t="s">
        <v>18</v>
      </c>
      <c r="D35" s="47" t="s">
        <v>19</v>
      </c>
      <c r="E35" s="47" t="s">
        <v>395</v>
      </c>
      <c r="F35" s="17">
        <v>1</v>
      </c>
    </row>
    <row r="36" spans="1:6" ht="15">
      <c r="A36" s="46" t="s">
        <v>32</v>
      </c>
      <c r="B36" s="47" t="s">
        <v>75</v>
      </c>
      <c r="C36" s="47" t="s">
        <v>18</v>
      </c>
      <c r="D36" s="47" t="s">
        <v>19</v>
      </c>
      <c r="E36" s="47"/>
      <c r="F36" s="17">
        <v>1</v>
      </c>
    </row>
    <row r="37" spans="1:6" ht="15">
      <c r="A37" s="46" t="s">
        <v>32</v>
      </c>
      <c r="B37" s="47" t="s">
        <v>90</v>
      </c>
      <c r="C37" s="47" t="s">
        <v>18</v>
      </c>
      <c r="D37" s="47" t="s">
        <v>19</v>
      </c>
      <c r="E37" s="47"/>
      <c r="F37" s="17">
        <v>1</v>
      </c>
    </row>
    <row r="38" spans="1:6" ht="15">
      <c r="A38" s="46" t="s">
        <v>29</v>
      </c>
      <c r="B38" s="47"/>
      <c r="C38" s="47" t="s">
        <v>19</v>
      </c>
      <c r="D38" s="47" t="s">
        <v>19</v>
      </c>
      <c r="E38" s="47"/>
      <c r="F38" s="17">
        <v>18</v>
      </c>
    </row>
    <row r="39" spans="1:6" ht="15">
      <c r="A39" s="46" t="s">
        <v>62</v>
      </c>
      <c r="B39" s="47"/>
      <c r="C39" s="47" t="s">
        <v>19</v>
      </c>
      <c r="D39" s="47" t="s">
        <v>19</v>
      </c>
      <c r="E39" s="47"/>
      <c r="F39" s="17">
        <v>13</v>
      </c>
    </row>
    <row r="40" spans="1:6" ht="15">
      <c r="A40" s="46" t="s">
        <v>69</v>
      </c>
      <c r="B40" s="47"/>
      <c r="C40" s="47" t="s">
        <v>19</v>
      </c>
      <c r="D40" s="47" t="s">
        <v>19</v>
      </c>
      <c r="E40" s="47"/>
      <c r="F40" s="17">
        <v>7</v>
      </c>
    </row>
    <row r="41" spans="1:8" ht="15">
      <c r="A41" s="46" t="s">
        <v>149</v>
      </c>
      <c r="B41" s="47"/>
      <c r="C41" s="47" t="s">
        <v>19</v>
      </c>
      <c r="D41" s="47" t="s">
        <v>19</v>
      </c>
      <c r="E41" s="47"/>
      <c r="F41" s="17">
        <v>4</v>
      </c>
      <c r="G41" s="51"/>
      <c r="H41" s="53"/>
    </row>
    <row r="42" spans="1:8" ht="15">
      <c r="A42" s="46" t="s">
        <v>22</v>
      </c>
      <c r="B42" s="47"/>
      <c r="C42" s="47" t="s">
        <v>19</v>
      </c>
      <c r="D42" s="47" t="s">
        <v>19</v>
      </c>
      <c r="E42" s="47"/>
      <c r="F42" s="17">
        <v>5</v>
      </c>
      <c r="H42" s="53"/>
    </row>
    <row r="43" spans="1:6" ht="15">
      <c r="A43" s="46" t="s">
        <v>80</v>
      </c>
      <c r="B43" s="47"/>
      <c r="C43" s="47" t="s">
        <v>18</v>
      </c>
      <c r="D43" s="47" t="s">
        <v>19</v>
      </c>
      <c r="E43" s="47" t="s">
        <v>396</v>
      </c>
      <c r="F43" s="17">
        <v>1</v>
      </c>
    </row>
    <row r="44" spans="1:8" ht="15">
      <c r="A44" s="46" t="s">
        <v>80</v>
      </c>
      <c r="B44" s="47"/>
      <c r="C44" s="47" t="s">
        <v>18</v>
      </c>
      <c r="D44" s="47" t="s">
        <v>19</v>
      </c>
      <c r="E44" s="47" t="s">
        <v>397</v>
      </c>
      <c r="F44" s="17">
        <v>1</v>
      </c>
      <c r="G44" s="51"/>
      <c r="H44" s="51"/>
    </row>
    <row r="45" spans="1:8" ht="15">
      <c r="A45" s="46" t="s">
        <v>80</v>
      </c>
      <c r="B45" s="47"/>
      <c r="C45" s="47" t="s">
        <v>18</v>
      </c>
      <c r="D45" s="47" t="s">
        <v>19</v>
      </c>
      <c r="E45" s="47" t="s">
        <v>246</v>
      </c>
      <c r="F45" s="17">
        <v>1</v>
      </c>
      <c r="G45" s="51"/>
      <c r="H45" s="51"/>
    </row>
    <row r="46" spans="1:8" ht="15">
      <c r="A46" s="46" t="s">
        <v>80</v>
      </c>
      <c r="B46" s="47"/>
      <c r="C46" s="47" t="s">
        <v>18</v>
      </c>
      <c r="D46" s="47" t="s">
        <v>19</v>
      </c>
      <c r="E46" s="47" t="s">
        <v>398</v>
      </c>
      <c r="F46" s="17">
        <v>1</v>
      </c>
      <c r="G46" s="51"/>
      <c r="H46" s="51"/>
    </row>
    <row r="47" spans="1:8" ht="15">
      <c r="A47" s="46" t="s">
        <v>80</v>
      </c>
      <c r="B47" s="47"/>
      <c r="C47" s="47" t="s">
        <v>18</v>
      </c>
      <c r="D47" s="47" t="s">
        <v>19</v>
      </c>
      <c r="E47" s="47"/>
      <c r="F47" s="17">
        <v>16</v>
      </c>
      <c r="G47" s="51"/>
      <c r="H47" s="51"/>
    </row>
    <row r="48" spans="1:8" ht="15">
      <c r="A48" s="46" t="s">
        <v>346</v>
      </c>
      <c r="B48" s="47"/>
      <c r="C48" s="47" t="s">
        <v>19</v>
      </c>
      <c r="D48" s="47" t="s">
        <v>19</v>
      </c>
      <c r="E48" s="47"/>
      <c r="F48" s="17">
        <v>1</v>
      </c>
      <c r="G48" s="51"/>
      <c r="H48" s="51"/>
    </row>
    <row r="49" spans="1:10" s="51" customFormat="1" ht="15">
      <c r="A49" s="46" t="s">
        <v>106</v>
      </c>
      <c r="B49" s="47" t="s">
        <v>192</v>
      </c>
      <c r="C49" s="47" t="s">
        <v>18</v>
      </c>
      <c r="D49" s="47" t="s">
        <v>19</v>
      </c>
      <c r="E49" s="47"/>
      <c r="F49" s="17">
        <v>1</v>
      </c>
      <c r="J49" s="54"/>
    </row>
    <row r="50" spans="1:6" ht="15">
      <c r="A50" s="46" t="s">
        <v>106</v>
      </c>
      <c r="B50" s="47" t="s">
        <v>107</v>
      </c>
      <c r="C50" s="47" t="s">
        <v>18</v>
      </c>
      <c r="D50" s="47" t="s">
        <v>19</v>
      </c>
      <c r="E50" s="47"/>
      <c r="F50" s="17">
        <v>1</v>
      </c>
    </row>
    <row r="51" spans="1:6" ht="15">
      <c r="A51" s="46" t="s">
        <v>106</v>
      </c>
      <c r="B51" s="47" t="s">
        <v>110</v>
      </c>
      <c r="C51" s="47" t="s">
        <v>18</v>
      </c>
      <c r="D51" s="47" t="s">
        <v>19</v>
      </c>
      <c r="E51" s="47"/>
      <c r="F51" s="17">
        <v>1</v>
      </c>
    </row>
    <row r="52" spans="1:6" ht="15">
      <c r="A52" s="46" t="s">
        <v>399</v>
      </c>
      <c r="B52" s="47"/>
      <c r="C52" s="47" t="s">
        <v>19</v>
      </c>
      <c r="D52" s="47" t="s">
        <v>19</v>
      </c>
      <c r="E52" s="47" t="s">
        <v>400</v>
      </c>
      <c r="F52" s="17">
        <v>1</v>
      </c>
    </row>
    <row r="53" spans="1:6" ht="15">
      <c r="A53" s="46" t="s">
        <v>401</v>
      </c>
      <c r="B53" s="47"/>
      <c r="C53" s="47" t="s">
        <v>19</v>
      </c>
      <c r="D53" s="47" t="s">
        <v>19</v>
      </c>
      <c r="E53" s="47"/>
      <c r="F53" s="17">
        <v>4</v>
      </c>
    </row>
    <row r="54" spans="1:6" ht="15">
      <c r="A54" s="46" t="s">
        <v>164</v>
      </c>
      <c r="B54" s="47"/>
      <c r="C54" s="47" t="s">
        <v>19</v>
      </c>
      <c r="D54" s="47" t="s">
        <v>19</v>
      </c>
      <c r="E54" s="47"/>
      <c r="F54" s="17">
        <v>2</v>
      </c>
    </row>
    <row r="55" spans="1:6" ht="15">
      <c r="A55" s="46" t="s">
        <v>402</v>
      </c>
      <c r="B55" s="47"/>
      <c r="C55" s="47" t="s">
        <v>19</v>
      </c>
      <c r="D55" s="47" t="s">
        <v>19</v>
      </c>
      <c r="E55" s="47"/>
      <c r="F55" s="17">
        <v>1</v>
      </c>
    </row>
    <row r="56" spans="1:6" ht="15">
      <c r="A56" s="46" t="s">
        <v>218</v>
      </c>
      <c r="B56" s="47"/>
      <c r="C56" s="47" t="s">
        <v>19</v>
      </c>
      <c r="D56" s="47" t="s">
        <v>19</v>
      </c>
      <c r="E56" s="47"/>
      <c r="F56" s="17">
        <v>1</v>
      </c>
    </row>
    <row r="57" spans="1:6" ht="15">
      <c r="A57" s="46" t="s">
        <v>353</v>
      </c>
      <c r="B57" s="47"/>
      <c r="C57" s="47" t="s">
        <v>19</v>
      </c>
      <c r="D57" s="47" t="s">
        <v>19</v>
      </c>
      <c r="E57" s="47"/>
      <c r="F57" s="17">
        <v>1</v>
      </c>
    </row>
    <row r="58" spans="1:6" ht="15">
      <c r="A58" s="46" t="s">
        <v>403</v>
      </c>
      <c r="B58" s="47"/>
      <c r="C58" s="47" t="s">
        <v>19</v>
      </c>
      <c r="D58" s="47" t="s">
        <v>19</v>
      </c>
      <c r="E58" s="47"/>
      <c r="F58" s="17">
        <v>1</v>
      </c>
    </row>
    <row r="59" spans="1:6" ht="15">
      <c r="A59" s="46" t="s">
        <v>404</v>
      </c>
      <c r="B59" s="47"/>
      <c r="C59" s="47" t="s">
        <v>19</v>
      </c>
      <c r="D59" s="47" t="s">
        <v>19</v>
      </c>
      <c r="E59" s="47"/>
      <c r="F59" s="17">
        <v>1</v>
      </c>
    </row>
    <row r="60" spans="1:6" ht="15">
      <c r="A60" s="46" t="s">
        <v>358</v>
      </c>
      <c r="B60" s="47"/>
      <c r="C60" s="47" t="s">
        <v>19</v>
      </c>
      <c r="D60" s="47" t="s">
        <v>19</v>
      </c>
      <c r="E60" s="47"/>
      <c r="F60" s="17">
        <v>1</v>
      </c>
    </row>
    <row r="61" spans="1:6" ht="15">
      <c r="A61" s="46" t="s">
        <v>59</v>
      </c>
      <c r="B61" s="47"/>
      <c r="C61" s="47" t="s">
        <v>19</v>
      </c>
      <c r="D61" s="47" t="s">
        <v>19</v>
      </c>
      <c r="E61" s="47"/>
      <c r="F61" s="17">
        <v>8</v>
      </c>
    </row>
    <row r="62" spans="1:6" ht="15">
      <c r="A62" s="46" t="s">
        <v>59</v>
      </c>
      <c r="B62" s="47"/>
      <c r="C62" s="47" t="s">
        <v>19</v>
      </c>
      <c r="D62" s="47" t="s">
        <v>19</v>
      </c>
      <c r="E62" s="47" t="s">
        <v>232</v>
      </c>
      <c r="F62" s="17">
        <v>1</v>
      </c>
    </row>
    <row r="63" spans="1:6" ht="15">
      <c r="A63" s="46" t="s">
        <v>151</v>
      </c>
      <c r="B63" s="47"/>
      <c r="C63" s="47" t="s">
        <v>19</v>
      </c>
      <c r="D63" s="47" t="s">
        <v>19</v>
      </c>
      <c r="E63" s="47" t="s">
        <v>152</v>
      </c>
      <c r="F63" s="17">
        <v>1</v>
      </c>
    </row>
    <row r="64" spans="1:6" ht="15">
      <c r="A64" s="46" t="s">
        <v>350</v>
      </c>
      <c r="B64" s="47"/>
      <c r="C64" s="47" t="s">
        <v>19</v>
      </c>
      <c r="D64" s="47" t="s">
        <v>19</v>
      </c>
      <c r="E64" s="47"/>
      <c r="F64" s="17">
        <v>1</v>
      </c>
    </row>
    <row r="65" spans="1:6" ht="15">
      <c r="A65" s="46" t="s">
        <v>143</v>
      </c>
      <c r="B65" s="47"/>
      <c r="C65" s="47" t="s">
        <v>19</v>
      </c>
      <c r="D65" s="47" t="s">
        <v>19</v>
      </c>
      <c r="E65" s="47"/>
      <c r="F65" s="17">
        <v>1</v>
      </c>
    </row>
    <row r="66" spans="1:6" ht="15">
      <c r="A66" s="46" t="s">
        <v>55</v>
      </c>
      <c r="B66" s="47"/>
      <c r="C66" s="47" t="s">
        <v>19</v>
      </c>
      <c r="D66" s="47" t="s">
        <v>19</v>
      </c>
      <c r="E66" s="47" t="s">
        <v>405</v>
      </c>
      <c r="F66" s="17">
        <v>1</v>
      </c>
    </row>
    <row r="67" spans="1:6" ht="15">
      <c r="A67" s="46" t="s">
        <v>236</v>
      </c>
      <c r="B67" s="47"/>
      <c r="C67" s="47" t="s">
        <v>19</v>
      </c>
      <c r="D67" s="47" t="s">
        <v>19</v>
      </c>
      <c r="E67" s="47"/>
      <c r="F67" s="17">
        <v>1</v>
      </c>
    </row>
    <row r="68" spans="1:6" ht="15">
      <c r="A68" s="46" t="s">
        <v>138</v>
      </c>
      <c r="B68" s="47"/>
      <c r="C68" s="47" t="s">
        <v>19</v>
      </c>
      <c r="D68" s="47" t="s">
        <v>19</v>
      </c>
      <c r="E68" s="47"/>
      <c r="F68" s="17">
        <v>9</v>
      </c>
    </row>
    <row r="69" spans="1:10" s="51" customFormat="1" ht="15">
      <c r="A69" s="46" t="s">
        <v>406</v>
      </c>
      <c r="B69" s="47"/>
      <c r="C69" s="47" t="s">
        <v>19</v>
      </c>
      <c r="D69" s="47" t="s">
        <v>19</v>
      </c>
      <c r="E69" s="47"/>
      <c r="F69" s="17">
        <v>1</v>
      </c>
      <c r="J69" s="54"/>
    </row>
    <row r="70" spans="1:6" ht="15">
      <c r="A70" s="46" t="s">
        <v>48</v>
      </c>
      <c r="B70" s="47"/>
      <c r="C70" s="47" t="s">
        <v>49</v>
      </c>
      <c r="D70" s="47" t="s">
        <v>50</v>
      </c>
      <c r="E70" s="47" t="s">
        <v>51</v>
      </c>
      <c r="F70" s="17">
        <v>1</v>
      </c>
    </row>
    <row r="71" spans="1:6" ht="15">
      <c r="A71" s="46" t="s">
        <v>407</v>
      </c>
      <c r="B71" s="47"/>
      <c r="C71" s="47" t="s">
        <v>19</v>
      </c>
      <c r="D71" s="47" t="s">
        <v>19</v>
      </c>
      <c r="E71" s="47"/>
      <c r="F71" s="17">
        <v>1</v>
      </c>
    </row>
    <row r="72" spans="1:6" ht="15">
      <c r="A72" s="55"/>
      <c r="B72" s="43" t="s">
        <v>408</v>
      </c>
      <c r="C72" s="43"/>
      <c r="D72" s="43"/>
      <c r="E72" s="43"/>
      <c r="F72" s="9">
        <f>SUM(F5:F71)</f>
        <v>191</v>
      </c>
    </row>
    <row r="73" spans="1:6" ht="15">
      <c r="A73"/>
      <c r="B73"/>
      <c r="C73"/>
      <c r="D73"/>
      <c r="E73"/>
      <c r="F73"/>
    </row>
    <row r="75" ht="15">
      <c r="A75" s="34" t="s">
        <v>409</v>
      </c>
    </row>
  </sheetData>
  <autoFilter ref="A4:F73">
    <sortState ref="A5:F75">
      <sortCondition sortBy="value" ref="A5:A75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01/04/2020 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Layout" zoomScale="10" zoomScalePageLayoutView="10" workbookViewId="0" topLeftCell="A1">
      <selection activeCell="E62" sqref="E62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26.57421875" style="5" bestFit="1" customWidth="1"/>
    <col min="6" max="16384" width="9.140625" style="1" customWidth="1"/>
  </cols>
  <sheetData>
    <row r="1" spans="1:5" ht="15">
      <c r="A1" s="57" t="s">
        <v>0</v>
      </c>
      <c r="B1" s="57"/>
      <c r="C1" s="57"/>
      <c r="D1" s="57"/>
      <c r="E1" s="57"/>
    </row>
    <row r="3" spans="1:5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410</v>
      </c>
    </row>
    <row r="4" spans="1:5" ht="14.25" customHeight="1">
      <c r="A4" s="19">
        <v>119</v>
      </c>
      <c r="B4" s="19" t="s">
        <v>411</v>
      </c>
      <c r="C4" s="27">
        <v>27089</v>
      </c>
      <c r="D4" s="19" t="s">
        <v>412</v>
      </c>
      <c r="E4" s="56">
        <v>39599</v>
      </c>
    </row>
    <row r="5" spans="1:5" s="21" customFormat="1" ht="14.25" customHeight="1">
      <c r="A5" s="19">
        <v>1526</v>
      </c>
      <c r="B5" s="19" t="s">
        <v>413</v>
      </c>
      <c r="C5" s="27">
        <v>26785</v>
      </c>
      <c r="D5" s="19" t="s">
        <v>414</v>
      </c>
      <c r="E5" s="56">
        <v>40752</v>
      </c>
    </row>
    <row r="6" spans="1:5" ht="15">
      <c r="A6" s="33"/>
      <c r="B6" s="36" t="s">
        <v>415</v>
      </c>
      <c r="C6" s="35"/>
      <c r="D6" s="34"/>
      <c r="E6" s="34"/>
    </row>
    <row r="8" ht="15">
      <c r="B8" s="34"/>
    </row>
    <row r="9" ht="15">
      <c r="B9" s="39"/>
    </row>
    <row r="10" ht="15">
      <c r="B10" s="39"/>
    </row>
    <row r="11" ht="15">
      <c r="B11" s="40"/>
    </row>
  </sheetData>
  <autoFilter ref="A3:E5">
    <sortState ref="A4:E11">
      <sortCondition sortBy="value" ref="B4:B11"/>
    </sortState>
  </autoFilter>
  <mergeCells count="1">
    <mergeCell ref="A1:E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portrait" paperSize="9" scale="76" r:id="rId2"/>
  <headerFooter>
    <oddHeader>&amp;L&amp;G
</oddHeader>
    <oddFooter>&amp;L&amp;G&amp;REmitido em 01/04/2020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2020-04-08T11:28:38Z</cp:lastPrinted>
  <dcterms:created xsi:type="dcterms:W3CDTF">2020-04-01T19:19:44Z</dcterms:created>
  <dcterms:modified xsi:type="dcterms:W3CDTF">2020-04-08T11:29:57Z</dcterms:modified>
  <cp:category/>
  <cp:version/>
  <cp:contentType/>
  <cp:contentStatus/>
</cp:coreProperties>
</file>